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270" yWindow="0" windowWidth="9960" windowHeight="11760"/>
  </bookViews>
  <sheets>
    <sheet name="Debt Schedule - Dec. 31 2016" sheetId="1" r:id="rId1"/>
  </sheets>
  <calcPr calcId="125725"/>
</workbook>
</file>

<file path=xl/calcChain.xml><?xml version="1.0" encoding="utf-8"?>
<calcChain xmlns="http://schemas.openxmlformats.org/spreadsheetml/2006/main">
  <c r="G38" i="1"/>
  <c r="G47"/>
  <c r="G49" l="1"/>
  <c r="G54"/>
  <c r="G56" l="1"/>
  <c r="G66"/>
  <c r="G59"/>
  <c r="G68"/>
  <c r="G67"/>
  <c r="G65"/>
  <c r="G64"/>
  <c r="G61"/>
  <c r="G60"/>
  <c r="G62"/>
  <c r="G63"/>
  <c r="G80" l="1"/>
</calcChain>
</file>

<file path=xl/sharedStrings.xml><?xml version="1.0" encoding="utf-8"?>
<sst xmlns="http://schemas.openxmlformats.org/spreadsheetml/2006/main" count="261" uniqueCount="104">
  <si>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</si>
  <si>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</si>
  <si>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</si>
  <si>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</si>
  <si>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</si>
  <si>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</si>
  <si>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</si>
  <si>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</si>
  <si>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</si>
  <si>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</si>
  <si>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</si>
  <si>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CDN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</si>
  <si>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</si>
  <si>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</si>
  <si>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</si>
  <si>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</si>
  <si>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</si>
  <si>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</si>
  <si>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</si>
  <si>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</si>
  <si>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</si>
  <si>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</si>
  <si>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</si>
  <si>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</si>
  <si>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</si>
  <si>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</si>
  <si>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</si>
  <si>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</si>
  <si>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</si>
  <si>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</si>
  <si>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</si>
  <si>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</si>
  <si>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</si>
  <si>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</si>
  <si>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</si>
  <si>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</si>
  <si>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</si>
  <si>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</si>
  <si>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</si>
  <si>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</si>
  <si>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</si>
  <si>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</si>
  <si>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</si>
  <si>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</si>
  <si>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</si>
  <si>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</si>
  <si>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</si>
  <si>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</si>
  <si>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</si>
  <si>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</si>
  <si>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</si>
  <si>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</si>
  <si>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</si>
  <si>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</si>
  <si>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</si>
  <si>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</si>
  <si>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</si>
  <si>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</si>
  <si>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</si>
  <si>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</si>
  <si>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</si>
  <si>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</si>
  <si>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</si>
  <si>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</si>
  <si>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</si>
  <si>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</si>
  <si>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Total Bell Issues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</si>
  <si>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</si>
  <si>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</si>
  <si>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</si>
  <si>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</si>
  <si>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</si>
  <si>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</si>
  <si>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</si>
  <si>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M22</t>
  </si>
  <si>
    <t>M24</t>
  </si>
  <si>
    <t>Series AK</t>
  </si>
  <si>
    <t>Series AJ</t>
  </si>
  <si>
    <t>Pfd.,M</t>
  </si>
  <si>
    <t>M25</t>
  </si>
  <si>
    <t>M26</t>
  </si>
  <si>
    <t>M27</t>
  </si>
  <si>
    <t>M28</t>
  </si>
  <si>
    <t>M29</t>
  </si>
  <si>
    <t>M30</t>
  </si>
  <si>
    <t>M31</t>
  </si>
  <si>
    <t>Series AM</t>
  </si>
  <si>
    <t>Series AO</t>
  </si>
  <si>
    <t>Series AQ</t>
  </si>
  <si>
    <t>Maturity/ Conversion Date</t>
  </si>
  <si>
    <t>M35</t>
  </si>
  <si>
    <t>M36</t>
  </si>
  <si>
    <t>M33</t>
  </si>
  <si>
    <t>M37</t>
  </si>
  <si>
    <t>M34</t>
  </si>
  <si>
    <t xml:space="preserve"> </t>
  </si>
  <si>
    <t>M39</t>
  </si>
  <si>
    <t>M40</t>
  </si>
  <si>
    <t>M41</t>
  </si>
  <si>
    <t>Series AN</t>
  </si>
  <si>
    <t>As at December 31, 2016</t>
  </si>
  <si>
    <t>Series AL</t>
  </si>
  <si>
    <t>M42</t>
  </si>
  <si>
    <t>M43</t>
  </si>
</sst>
</file>

<file path=xl/styles.xml><?xml version="1.0" encoding="utf-8"?>
<styleSheet xmlns="http://schemas.openxmlformats.org/spreadsheetml/2006/main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65" fontId="3" fillId="2" borderId="11" xfId="1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5" fontId="3" fillId="2" borderId="16" xfId="1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7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</xf>
    <xf numFmtId="166" fontId="3" fillId="0" borderId="2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8" xfId="0" applyNumberFormat="1" applyFont="1" applyFill="1" applyBorder="1" applyAlignment="1">
      <alignment horizontal="center" vertical="center" wrapText="1"/>
    </xf>
    <xf numFmtId="169" fontId="3" fillId="0" borderId="15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2" borderId="15" xfId="0" applyNumberFormat="1" applyFont="1" applyFill="1" applyBorder="1" applyAlignment="1">
      <alignment horizontal="center"/>
    </xf>
    <xf numFmtId="169" fontId="3" fillId="0" borderId="20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5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8" xfId="0" applyNumberFormat="1" applyFont="1" applyFill="1" applyBorder="1" applyAlignment="1">
      <alignment horizontal="center" vertical="center" wrapText="1"/>
    </xf>
    <xf numFmtId="168" fontId="3" fillId="0" borderId="21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2" borderId="15" xfId="0" applyNumberFormat="1" applyFont="1" applyFill="1" applyBorder="1" applyAlignment="1">
      <alignment horizontal="center"/>
    </xf>
    <xf numFmtId="168" fontId="3" fillId="0" borderId="2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 vertical="center" wrapText="1"/>
    </xf>
    <xf numFmtId="166" fontId="3" fillId="0" borderId="21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2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7" fontId="3" fillId="2" borderId="15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23" xfId="0" applyFont="1" applyFill="1" applyBorder="1" applyAlignment="1">
      <alignment horizontal="center"/>
    </xf>
    <xf numFmtId="169" fontId="3" fillId="0" borderId="23" xfId="0" applyNumberFormat="1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center"/>
    </xf>
    <xf numFmtId="167" fontId="3" fillId="0" borderId="9" xfId="2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O663"/>
  <sheetViews>
    <sheetView showGridLines="0" tabSelected="1" topLeftCell="A43" zoomScale="80" zoomScaleNormal="80" workbookViewId="0">
      <selection activeCell="L64" sqref="L64"/>
    </sheetView>
  </sheetViews>
  <sheetFormatPr defaultRowHeight="12.75"/>
  <cols>
    <col min="1" max="1" width="45.42578125" customWidth="1"/>
    <col min="2" max="2" width="35.28515625" customWidth="1"/>
    <col min="3" max="3" width="15.7109375" style="73" customWidth="1"/>
    <col min="4" max="4" width="15.7109375" customWidth="1"/>
    <col min="5" max="5" width="18" style="114" customWidth="1"/>
    <col min="6" max="6" width="22.7109375" style="86" customWidth="1"/>
    <col min="7" max="7" width="18.42578125" style="100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/>
    <row r="4" spans="1:15" ht="6.75" customHeight="1"/>
    <row r="5" spans="1:15" ht="20.100000000000001" customHeight="1"/>
    <row r="6" spans="1:15" ht="13.5" thickBot="1"/>
    <row r="7" spans="1:15" s="2" customFormat="1" ht="20.25">
      <c r="A7" s="121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1"/>
    </row>
    <row r="8" spans="1:15" s="2" customFormat="1" ht="20.25">
      <c r="A8" s="124" t="s">
        <v>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1"/>
    </row>
    <row r="9" spans="1:15" s="4" customFormat="1" ht="21" thickBot="1">
      <c r="A9" s="127" t="s">
        <v>100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"/>
    </row>
    <row r="10" spans="1:15" s="2" customFormat="1" ht="15.75" thickBot="1">
      <c r="A10" s="3"/>
      <c r="B10" s="3"/>
      <c r="C10" s="74"/>
      <c r="D10" s="3"/>
      <c r="E10" s="115"/>
      <c r="F10" s="87"/>
      <c r="G10" s="101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>
      <c r="A11" s="5"/>
      <c r="B11" s="6"/>
      <c r="C11" s="75"/>
      <c r="D11" s="6"/>
      <c r="E11" s="92"/>
      <c r="F11" s="88"/>
      <c r="G11" s="102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>
      <c r="A12" s="63" t="s">
        <v>2</v>
      </c>
      <c r="B12" s="64" t="s">
        <v>3</v>
      </c>
      <c r="C12" s="76" t="s">
        <v>4</v>
      </c>
      <c r="D12" s="64" t="s">
        <v>5</v>
      </c>
      <c r="E12" s="93" t="s">
        <v>6</v>
      </c>
      <c r="F12" s="76" t="s">
        <v>89</v>
      </c>
      <c r="G12" s="103" t="s">
        <v>7</v>
      </c>
      <c r="H12" s="65" t="s">
        <v>8</v>
      </c>
      <c r="J12" s="130" t="s">
        <v>9</v>
      </c>
      <c r="K12" s="131"/>
      <c r="L12" s="131"/>
      <c r="M12" s="131"/>
      <c r="N12" s="132"/>
      <c r="O12" s="14"/>
    </row>
    <row r="13" spans="1:15" s="15" customFormat="1" ht="9.75" customHeight="1">
      <c r="A13" s="66"/>
      <c r="B13" s="67"/>
      <c r="C13" s="77"/>
      <c r="D13" s="68"/>
      <c r="E13" s="94"/>
      <c r="F13" s="89"/>
      <c r="G13" s="104"/>
      <c r="H13" s="69"/>
      <c r="J13" s="16"/>
      <c r="K13" s="17"/>
      <c r="L13" s="17"/>
      <c r="M13" s="17"/>
      <c r="N13" s="18"/>
      <c r="O13" s="19"/>
    </row>
    <row r="14" spans="1:15" s="4" customFormat="1" ht="15" customHeight="1">
      <c r="A14" s="61" t="s">
        <v>71</v>
      </c>
      <c r="B14" s="48"/>
      <c r="C14" s="78"/>
      <c r="D14" s="48"/>
      <c r="E14" s="51"/>
      <c r="F14" s="78"/>
      <c r="G14" s="105"/>
      <c r="H14" s="52"/>
      <c r="J14" s="22" t="s">
        <v>13</v>
      </c>
      <c r="K14" s="23" t="s">
        <v>14</v>
      </c>
      <c r="L14" s="24"/>
      <c r="M14" s="24"/>
      <c r="N14" s="25"/>
      <c r="O14" s="26"/>
    </row>
    <row r="15" spans="1:15" s="4" customFormat="1" ht="15" customHeight="1">
      <c r="A15" s="47" t="s">
        <v>36</v>
      </c>
      <c r="B15" s="48" t="s">
        <v>90</v>
      </c>
      <c r="C15" s="78">
        <v>41963</v>
      </c>
      <c r="D15" s="48" t="s">
        <v>11</v>
      </c>
      <c r="E15" s="51">
        <v>4.3700000000000003E-2</v>
      </c>
      <c r="F15" s="78">
        <v>42991</v>
      </c>
      <c r="G15" s="105">
        <v>350</v>
      </c>
      <c r="H15" s="52" t="s">
        <v>15</v>
      </c>
      <c r="J15" s="22" t="s">
        <v>61</v>
      </c>
      <c r="K15" s="23" t="s">
        <v>16</v>
      </c>
      <c r="L15" s="24"/>
      <c r="M15" s="24"/>
      <c r="N15" s="25"/>
      <c r="O15" s="26"/>
    </row>
    <row r="16" spans="1:15" s="4" customFormat="1" ht="15">
      <c r="A16" s="47" t="s">
        <v>36</v>
      </c>
      <c r="B16" s="48" t="s">
        <v>74</v>
      </c>
      <c r="C16" s="78">
        <v>40618</v>
      </c>
      <c r="D16" s="48" t="s">
        <v>11</v>
      </c>
      <c r="E16" s="51">
        <v>4.3999999999999997E-2</v>
      </c>
      <c r="F16" s="78">
        <v>43175</v>
      </c>
      <c r="G16" s="105">
        <v>1000</v>
      </c>
      <c r="H16" s="52" t="s">
        <v>15</v>
      </c>
      <c r="J16" s="22" t="s">
        <v>17</v>
      </c>
      <c r="K16" s="23" t="s">
        <v>18</v>
      </c>
      <c r="L16" s="24"/>
      <c r="M16" s="24"/>
      <c r="N16" s="25"/>
      <c r="O16" s="26"/>
    </row>
    <row r="17" spans="1:15" s="4" customFormat="1" ht="15">
      <c r="A17" s="47" t="s">
        <v>36</v>
      </c>
      <c r="B17" s="48" t="s">
        <v>91</v>
      </c>
      <c r="C17" s="78">
        <v>41963</v>
      </c>
      <c r="D17" s="48" t="s">
        <v>11</v>
      </c>
      <c r="E17" s="51">
        <v>4.8800000000000003E-2</v>
      </c>
      <c r="F17" s="78">
        <v>43216</v>
      </c>
      <c r="G17" s="105">
        <v>300</v>
      </c>
      <c r="H17" s="52" t="s">
        <v>15</v>
      </c>
      <c r="J17" s="22"/>
      <c r="K17" s="23"/>
      <c r="L17" s="24"/>
      <c r="M17" s="24"/>
      <c r="N17" s="25"/>
      <c r="O17" s="26"/>
    </row>
    <row r="18" spans="1:15" s="4" customFormat="1" ht="15" customHeight="1">
      <c r="A18" s="47" t="s">
        <v>36</v>
      </c>
      <c r="B18" s="48" t="s">
        <v>82</v>
      </c>
      <c r="C18" s="78">
        <v>41527</v>
      </c>
      <c r="D18" s="48" t="s">
        <v>11</v>
      </c>
      <c r="E18" s="51">
        <v>3.5000000000000003E-2</v>
      </c>
      <c r="F18" s="78">
        <v>43353</v>
      </c>
      <c r="G18" s="105">
        <v>400</v>
      </c>
      <c r="H18" s="52" t="s">
        <v>15</v>
      </c>
      <c r="J18" s="28" t="s">
        <v>21</v>
      </c>
      <c r="K18" s="29"/>
      <c r="L18" s="29"/>
      <c r="M18" s="29"/>
      <c r="N18" s="30"/>
      <c r="O18" s="26"/>
    </row>
    <row r="19" spans="1:15" s="4" customFormat="1" ht="15" customHeight="1">
      <c r="A19" s="47" t="s">
        <v>36</v>
      </c>
      <c r="B19" s="48" t="s">
        <v>92</v>
      </c>
      <c r="C19" s="78">
        <v>41963</v>
      </c>
      <c r="D19" s="48" t="s">
        <v>11</v>
      </c>
      <c r="E19" s="51">
        <v>5.5199999999999999E-2</v>
      </c>
      <c r="F19" s="78">
        <v>43522</v>
      </c>
      <c r="G19" s="105">
        <v>300</v>
      </c>
      <c r="H19" s="52" t="s">
        <v>15</v>
      </c>
      <c r="J19" s="22" t="s">
        <v>23</v>
      </c>
      <c r="K19" s="23" t="s">
        <v>24</v>
      </c>
      <c r="L19" s="24"/>
      <c r="M19" s="24"/>
      <c r="N19" s="25"/>
      <c r="O19" s="26"/>
    </row>
    <row r="20" spans="1:15" s="4" customFormat="1" ht="15" customHeight="1">
      <c r="A20" s="47" t="s">
        <v>36</v>
      </c>
      <c r="B20" s="48" t="s">
        <v>79</v>
      </c>
      <c r="C20" s="78">
        <v>41078</v>
      </c>
      <c r="D20" s="48" t="s">
        <v>11</v>
      </c>
      <c r="E20" s="51">
        <v>3.3500000000000002E-2</v>
      </c>
      <c r="F20" s="78">
        <v>43634</v>
      </c>
      <c r="G20" s="105">
        <v>1000</v>
      </c>
      <c r="H20" s="52" t="s">
        <v>15</v>
      </c>
      <c r="J20" s="22" t="s">
        <v>26</v>
      </c>
      <c r="K20" s="23" t="s">
        <v>27</v>
      </c>
      <c r="L20" s="24"/>
      <c r="M20" s="24"/>
      <c r="N20" s="25"/>
      <c r="O20" s="26"/>
    </row>
    <row r="21" spans="1:15" s="4" customFormat="1" ht="15" customHeight="1">
      <c r="A21" s="47" t="s">
        <v>36</v>
      </c>
      <c r="B21" s="48" t="s">
        <v>93</v>
      </c>
      <c r="C21" s="78">
        <v>41963</v>
      </c>
      <c r="D21" s="48" t="s">
        <v>11</v>
      </c>
      <c r="E21" s="51">
        <v>3.5400000000000001E-2</v>
      </c>
      <c r="F21" s="78">
        <v>43994</v>
      </c>
      <c r="G21" s="105">
        <v>400</v>
      </c>
      <c r="H21" s="52" t="s">
        <v>15</v>
      </c>
      <c r="J21" s="22" t="s">
        <v>29</v>
      </c>
      <c r="K21" s="23" t="s">
        <v>30</v>
      </c>
      <c r="L21" s="24"/>
      <c r="M21" s="24"/>
      <c r="N21" s="25"/>
      <c r="O21" s="26"/>
    </row>
    <row r="22" spans="1:15" s="4" customFormat="1" ht="15" customHeight="1">
      <c r="A22" s="47" t="s">
        <v>36</v>
      </c>
      <c r="B22" s="48" t="s">
        <v>81</v>
      </c>
      <c r="C22" s="78">
        <v>41442</v>
      </c>
      <c r="D22" s="48" t="s">
        <v>11</v>
      </c>
      <c r="E22" s="51">
        <v>3.2500000000000001E-2</v>
      </c>
      <c r="F22" s="78">
        <v>43999</v>
      </c>
      <c r="G22" s="105">
        <v>1000</v>
      </c>
      <c r="H22" s="52" t="s">
        <v>15</v>
      </c>
      <c r="J22" s="53" t="s">
        <v>32</v>
      </c>
      <c r="K22" s="54" t="s">
        <v>33</v>
      </c>
      <c r="L22" s="26"/>
      <c r="M22" s="26"/>
      <c r="N22" s="55"/>
      <c r="O22" s="26"/>
    </row>
    <row r="23" spans="1:15" s="4" customFormat="1" ht="15" customHeight="1">
      <c r="A23" s="47" t="s">
        <v>36</v>
      </c>
      <c r="B23" s="48" t="s">
        <v>75</v>
      </c>
      <c r="C23" s="78">
        <v>40682</v>
      </c>
      <c r="D23" s="48" t="s">
        <v>11</v>
      </c>
      <c r="E23" s="51">
        <v>4.9500000000000002E-2</v>
      </c>
      <c r="F23" s="78">
        <v>44335</v>
      </c>
      <c r="G23" s="105">
        <v>500</v>
      </c>
      <c r="H23" s="52" t="s">
        <v>15</v>
      </c>
      <c r="J23" s="53"/>
      <c r="K23" s="54"/>
      <c r="L23" s="26"/>
      <c r="M23" s="26"/>
      <c r="N23" s="55"/>
      <c r="O23" s="26"/>
    </row>
    <row r="24" spans="1:15" s="4" customFormat="1" ht="15" customHeight="1">
      <c r="A24" s="47" t="s">
        <v>36</v>
      </c>
      <c r="B24" s="48" t="s">
        <v>84</v>
      </c>
      <c r="C24" s="78">
        <v>41911</v>
      </c>
      <c r="D24" s="48" t="s">
        <v>11</v>
      </c>
      <c r="E24" s="51">
        <v>3.15E-2</v>
      </c>
      <c r="F24" s="78">
        <v>44468</v>
      </c>
      <c r="G24" s="105">
        <v>750</v>
      </c>
      <c r="H24" s="52" t="s">
        <v>15</v>
      </c>
      <c r="J24" s="56" t="s">
        <v>35</v>
      </c>
      <c r="K24" s="54"/>
      <c r="L24" s="26"/>
      <c r="M24" s="26"/>
      <c r="N24" s="55"/>
      <c r="O24" s="26"/>
    </row>
    <row r="25" spans="1:15" s="4" customFormat="1" ht="15" customHeight="1">
      <c r="A25" s="47" t="s">
        <v>36</v>
      </c>
      <c r="B25" s="48" t="s">
        <v>102</v>
      </c>
      <c r="C25" s="78">
        <v>42594</v>
      </c>
      <c r="D25" s="48" t="s">
        <v>11</v>
      </c>
      <c r="E25" s="51">
        <v>0.02</v>
      </c>
      <c r="F25" s="78">
        <v>44470</v>
      </c>
      <c r="G25" s="105">
        <v>850</v>
      </c>
      <c r="H25" s="52" t="s">
        <v>15</v>
      </c>
      <c r="J25" s="56"/>
      <c r="K25" s="54"/>
      <c r="L25" s="26"/>
      <c r="M25" s="26"/>
      <c r="N25" s="55"/>
      <c r="O25" s="26"/>
    </row>
    <row r="26" spans="1:15" s="4" customFormat="1" ht="15" customHeight="1">
      <c r="A26" s="47" t="s">
        <v>36</v>
      </c>
      <c r="B26" s="48" t="s">
        <v>97</v>
      </c>
      <c r="C26" s="78">
        <v>42275</v>
      </c>
      <c r="D26" s="48" t="s">
        <v>11</v>
      </c>
      <c r="E26" s="51">
        <v>0.03</v>
      </c>
      <c r="F26" s="78">
        <v>44837</v>
      </c>
      <c r="G26" s="105">
        <v>1000</v>
      </c>
      <c r="H26" s="52" t="s">
        <v>15</v>
      </c>
      <c r="J26" s="53" t="s">
        <v>37</v>
      </c>
      <c r="K26" s="54" t="s">
        <v>38</v>
      </c>
      <c r="L26" s="26"/>
      <c r="M26" s="26"/>
      <c r="N26" s="55"/>
      <c r="O26" s="26"/>
    </row>
    <row r="27" spans="1:15" s="4" customFormat="1" ht="15" customHeight="1">
      <c r="A27" s="47" t="s">
        <v>36</v>
      </c>
      <c r="B27" s="48" t="s">
        <v>80</v>
      </c>
      <c r="C27" s="78">
        <v>41355</v>
      </c>
      <c r="D27" s="48" t="s">
        <v>11</v>
      </c>
      <c r="E27" s="51">
        <v>3.3500000000000002E-2</v>
      </c>
      <c r="F27" s="78">
        <v>45007</v>
      </c>
      <c r="G27" s="105">
        <v>1000</v>
      </c>
      <c r="H27" s="52" t="s">
        <v>15</v>
      </c>
      <c r="J27" s="53" t="s">
        <v>39</v>
      </c>
      <c r="K27" s="54" t="s">
        <v>40</v>
      </c>
      <c r="L27" s="26"/>
      <c r="M27" s="26"/>
      <c r="N27" s="55"/>
      <c r="O27" s="26"/>
    </row>
    <row r="28" spans="1:15" s="4" customFormat="1" ht="15" customHeight="1">
      <c r="A28" s="47" t="s">
        <v>36</v>
      </c>
      <c r="B28" s="48" t="s">
        <v>83</v>
      </c>
      <c r="C28" s="78">
        <v>41527</v>
      </c>
      <c r="D28" s="48" t="s">
        <v>11</v>
      </c>
      <c r="E28" s="51">
        <v>4.7E-2</v>
      </c>
      <c r="F28" s="78">
        <v>45180</v>
      </c>
      <c r="G28" s="105">
        <v>600</v>
      </c>
      <c r="H28" s="52" t="s">
        <v>15</v>
      </c>
      <c r="J28" s="53" t="s">
        <v>41</v>
      </c>
      <c r="K28" s="54" t="s">
        <v>42</v>
      </c>
      <c r="L28" s="26"/>
      <c r="M28" s="26"/>
      <c r="N28" s="55"/>
      <c r="O28" s="26"/>
    </row>
    <row r="29" spans="1:15" s="4" customFormat="1" ht="15" customHeight="1" thickBot="1">
      <c r="A29" s="47" t="s">
        <v>36</v>
      </c>
      <c r="B29" s="48" t="s">
        <v>98</v>
      </c>
      <c r="C29" s="78">
        <v>42429</v>
      </c>
      <c r="D29" s="48" t="s">
        <v>11</v>
      </c>
      <c r="E29" s="51">
        <v>3.5499999999999997E-2</v>
      </c>
      <c r="F29" s="78">
        <v>46083</v>
      </c>
      <c r="G29" s="105">
        <v>750</v>
      </c>
      <c r="H29" s="52" t="s">
        <v>15</v>
      </c>
      <c r="J29" s="57"/>
      <c r="K29" s="58"/>
      <c r="L29" s="58"/>
      <c r="M29" s="58"/>
      <c r="N29" s="59"/>
      <c r="O29" s="26"/>
    </row>
    <row r="30" spans="1:15" s="4" customFormat="1" ht="15" customHeight="1">
      <c r="A30" s="47" t="s">
        <v>36</v>
      </c>
      <c r="B30" s="48" t="s">
        <v>103</v>
      </c>
      <c r="C30" s="78">
        <v>42594</v>
      </c>
      <c r="D30" s="48" t="s">
        <v>11</v>
      </c>
      <c r="E30" s="51">
        <v>2.9000000000000001E-2</v>
      </c>
      <c r="F30" s="78">
        <v>46246</v>
      </c>
      <c r="G30" s="105">
        <v>650</v>
      </c>
      <c r="H30" s="52" t="s">
        <v>15</v>
      </c>
      <c r="O30" s="26"/>
    </row>
    <row r="31" spans="1:15" s="4" customFormat="1" ht="15" customHeight="1">
      <c r="A31" s="47" t="s">
        <v>36</v>
      </c>
      <c r="B31" s="48" t="s">
        <v>45</v>
      </c>
      <c r="C31" s="78">
        <v>36360</v>
      </c>
      <c r="D31" s="48" t="s">
        <v>11</v>
      </c>
      <c r="E31" s="51">
        <v>6.5500000000000003E-2</v>
      </c>
      <c r="F31" s="78">
        <v>47239</v>
      </c>
      <c r="G31" s="105">
        <v>200.053</v>
      </c>
      <c r="H31" s="52" t="s">
        <v>15</v>
      </c>
      <c r="O31" s="26"/>
    </row>
    <row r="32" spans="1:15" s="4" customFormat="1" ht="15" customHeight="1">
      <c r="A32" s="47" t="s">
        <v>36</v>
      </c>
      <c r="B32" s="48" t="s">
        <v>46</v>
      </c>
      <c r="C32" s="78">
        <v>36983</v>
      </c>
      <c r="D32" s="48" t="s">
        <v>11</v>
      </c>
      <c r="E32" s="51">
        <v>7.85E-2</v>
      </c>
      <c r="F32" s="78">
        <v>47940</v>
      </c>
      <c r="G32" s="105">
        <v>400</v>
      </c>
      <c r="H32" s="52" t="s">
        <v>15</v>
      </c>
      <c r="O32" s="26"/>
    </row>
    <row r="33" spans="1:15" s="4" customFormat="1" ht="15" customHeight="1">
      <c r="A33" s="47" t="s">
        <v>36</v>
      </c>
      <c r="B33" s="48" t="s">
        <v>47</v>
      </c>
      <c r="C33" s="78">
        <v>37309</v>
      </c>
      <c r="D33" s="48" t="s">
        <v>11</v>
      </c>
      <c r="E33" s="51">
        <v>7.2999999999999995E-2</v>
      </c>
      <c r="F33" s="78">
        <v>48267</v>
      </c>
      <c r="G33" s="105">
        <v>400</v>
      </c>
      <c r="H33" s="52" t="s">
        <v>15</v>
      </c>
      <c r="J33" s="26"/>
      <c r="K33" s="26"/>
      <c r="L33" s="26"/>
      <c r="M33" s="26"/>
      <c r="N33" s="26"/>
      <c r="O33" s="26"/>
    </row>
    <row r="34" spans="1:15" s="4" customFormat="1" ht="15" customHeight="1">
      <c r="A34" s="47" t="s">
        <v>36</v>
      </c>
      <c r="B34" s="48" t="s">
        <v>49</v>
      </c>
      <c r="C34" s="78">
        <v>38062</v>
      </c>
      <c r="D34" s="48" t="s">
        <v>11</v>
      </c>
      <c r="E34" s="51">
        <v>6.0999999999999999E-2</v>
      </c>
      <c r="F34" s="78">
        <v>49384</v>
      </c>
      <c r="G34" s="105">
        <v>450</v>
      </c>
      <c r="H34" s="52" t="s">
        <v>15</v>
      </c>
      <c r="J34" s="26"/>
      <c r="K34" s="26"/>
      <c r="L34" s="26"/>
      <c r="M34" s="26"/>
      <c r="N34" s="26"/>
      <c r="O34" s="26"/>
    </row>
    <row r="35" spans="1:15" s="4" customFormat="1" ht="15" customHeight="1">
      <c r="A35" s="47" t="s">
        <v>36</v>
      </c>
      <c r="B35" s="48" t="s">
        <v>94</v>
      </c>
      <c r="C35" s="78">
        <v>41963</v>
      </c>
      <c r="D35" s="48" t="s">
        <v>11</v>
      </c>
      <c r="E35" s="51">
        <v>6.1699999999999998E-2</v>
      </c>
      <c r="F35" s="78">
        <v>50097</v>
      </c>
      <c r="G35" s="105">
        <v>300</v>
      </c>
      <c r="H35" s="52" t="s">
        <v>15</v>
      </c>
      <c r="J35" s="26"/>
      <c r="K35" s="26"/>
      <c r="L35" s="26"/>
      <c r="M35" s="26"/>
      <c r="N35" s="26"/>
      <c r="O35" s="26"/>
    </row>
    <row r="36" spans="1:15" s="4" customFormat="1" ht="15" customHeight="1">
      <c r="A36" s="47" t="s">
        <v>36</v>
      </c>
      <c r="B36" s="48" t="s">
        <v>85</v>
      </c>
      <c r="C36" s="78">
        <v>41911</v>
      </c>
      <c r="D36" s="48" t="s">
        <v>11</v>
      </c>
      <c r="E36" s="51">
        <v>4.7500000000000001E-2</v>
      </c>
      <c r="F36" s="78">
        <v>52869</v>
      </c>
      <c r="G36" s="105">
        <v>500</v>
      </c>
      <c r="H36" s="52" t="s">
        <v>15</v>
      </c>
      <c r="J36" s="26" t="s">
        <v>95</v>
      </c>
      <c r="K36" s="26"/>
      <c r="L36" s="26"/>
      <c r="M36" s="26"/>
      <c r="N36" s="26"/>
      <c r="O36" s="26"/>
    </row>
    <row r="37" spans="1:15" s="4" customFormat="1" ht="15" customHeight="1">
      <c r="A37" s="47" t="s">
        <v>36</v>
      </c>
      <c r="B37" s="48" t="s">
        <v>96</v>
      </c>
      <c r="C37" s="78">
        <v>42093</v>
      </c>
      <c r="D37" s="48" t="s">
        <v>11</v>
      </c>
      <c r="E37" s="51">
        <v>4.3499999999999997E-2</v>
      </c>
      <c r="F37" s="78">
        <v>53314</v>
      </c>
      <c r="G37" s="105">
        <v>500</v>
      </c>
      <c r="H37" s="52" t="s">
        <v>15</v>
      </c>
      <c r="M37" s="133"/>
      <c r="O37" s="26"/>
    </row>
    <row r="38" spans="1:15" s="4" customFormat="1" ht="15" customHeight="1">
      <c r="A38" s="47"/>
      <c r="B38" s="48"/>
      <c r="C38" s="78"/>
      <c r="D38" s="48"/>
      <c r="E38" s="51"/>
      <c r="F38" s="90"/>
      <c r="G38" s="106">
        <f>SUM(G15:G37)</f>
        <v>13600.053</v>
      </c>
      <c r="H38" s="60"/>
      <c r="O38" s="26"/>
    </row>
    <row r="39" spans="1:15" s="4" customFormat="1" ht="15" customHeight="1">
      <c r="A39" s="47"/>
      <c r="B39" s="48"/>
      <c r="C39" s="78"/>
      <c r="D39" s="48"/>
      <c r="E39" s="51"/>
      <c r="F39" s="90"/>
      <c r="G39" s="107"/>
      <c r="H39" s="52"/>
      <c r="O39" s="26"/>
    </row>
    <row r="40" spans="1:15" s="4" customFormat="1" ht="15" customHeight="1">
      <c r="A40" s="61" t="s">
        <v>70</v>
      </c>
      <c r="B40" s="48"/>
      <c r="C40" s="78"/>
      <c r="D40" s="48"/>
      <c r="E40" s="51"/>
      <c r="F40" s="78"/>
      <c r="G40" s="105"/>
      <c r="H40" s="52"/>
      <c r="O40" s="26"/>
    </row>
    <row r="41" spans="1:15" s="4" customFormat="1" ht="15" customHeight="1">
      <c r="A41" s="47" t="s">
        <v>36</v>
      </c>
      <c r="B41" s="48" t="s">
        <v>43</v>
      </c>
      <c r="C41" s="78">
        <v>33343</v>
      </c>
      <c r="D41" s="48" t="s">
        <v>11</v>
      </c>
      <c r="E41" s="51">
        <v>0.1075</v>
      </c>
      <c r="F41" s="78">
        <v>44301</v>
      </c>
      <c r="G41" s="105">
        <v>125</v>
      </c>
      <c r="H41" s="52" t="s">
        <v>12</v>
      </c>
      <c r="J41" s="4" t="s">
        <v>95</v>
      </c>
      <c r="O41" s="26"/>
    </row>
    <row r="42" spans="1:15" s="4" customFormat="1" ht="15" customHeight="1">
      <c r="A42" s="47" t="s">
        <v>36</v>
      </c>
      <c r="B42" s="48" t="s">
        <v>44</v>
      </c>
      <c r="C42" s="78">
        <v>35697</v>
      </c>
      <c r="D42" s="48" t="s">
        <v>11</v>
      </c>
      <c r="E42" s="51">
        <v>7.0000000000000007E-2</v>
      </c>
      <c r="F42" s="78">
        <v>46654</v>
      </c>
      <c r="G42" s="105">
        <v>150</v>
      </c>
      <c r="H42" s="52" t="s">
        <v>15</v>
      </c>
      <c r="O42" s="26"/>
    </row>
    <row r="43" spans="1:15" s="4" customFormat="1" ht="15" customHeight="1">
      <c r="A43" s="47" t="s">
        <v>36</v>
      </c>
      <c r="B43" s="48" t="s">
        <v>48</v>
      </c>
      <c r="C43" s="78">
        <v>33679</v>
      </c>
      <c r="D43" s="48" t="s">
        <v>11</v>
      </c>
      <c r="E43" s="51">
        <v>9.7000000000000003E-2</v>
      </c>
      <c r="F43" s="78">
        <v>48563</v>
      </c>
      <c r="G43" s="105">
        <v>125</v>
      </c>
      <c r="H43" s="52" t="s">
        <v>12</v>
      </c>
      <c r="O43" s="26"/>
    </row>
    <row r="44" spans="1:15" s="4" customFormat="1" ht="15" customHeight="1">
      <c r="A44" s="47" t="s">
        <v>36</v>
      </c>
      <c r="B44" s="48" t="s">
        <v>50</v>
      </c>
      <c r="C44" s="78">
        <v>33557</v>
      </c>
      <c r="D44" s="48" t="s">
        <v>11</v>
      </c>
      <c r="E44" s="51">
        <v>0.1</v>
      </c>
      <c r="F44" s="78">
        <v>51820</v>
      </c>
      <c r="G44" s="105">
        <v>400</v>
      </c>
      <c r="H44" s="52" t="s">
        <v>12</v>
      </c>
      <c r="O44" s="26"/>
    </row>
    <row r="45" spans="1:15" s="4" customFormat="1" ht="15" customHeight="1">
      <c r="A45" s="47" t="s">
        <v>36</v>
      </c>
      <c r="B45" s="48" t="s">
        <v>51</v>
      </c>
      <c r="C45" s="78">
        <v>34029</v>
      </c>
      <c r="D45" s="48" t="s">
        <v>11</v>
      </c>
      <c r="E45" s="51">
        <v>9.2499999999999999E-2</v>
      </c>
      <c r="F45" s="78">
        <v>56019</v>
      </c>
      <c r="G45" s="105">
        <v>150</v>
      </c>
      <c r="H45" s="52" t="s">
        <v>12</v>
      </c>
      <c r="O45" s="26"/>
    </row>
    <row r="46" spans="1:15" s="4" customFormat="1" ht="15" customHeight="1">
      <c r="A46" s="47" t="s">
        <v>36</v>
      </c>
      <c r="B46" s="48" t="s">
        <v>52</v>
      </c>
      <c r="C46" s="78">
        <v>34669</v>
      </c>
      <c r="D46" s="48" t="s">
        <v>11</v>
      </c>
      <c r="E46" s="51">
        <v>0.1</v>
      </c>
      <c r="F46" s="78">
        <v>56584</v>
      </c>
      <c r="G46" s="108">
        <v>150</v>
      </c>
      <c r="H46" s="52" t="s">
        <v>12</v>
      </c>
      <c r="O46" s="26"/>
    </row>
    <row r="47" spans="1:15" s="4" customFormat="1" ht="15" customHeight="1">
      <c r="A47" s="32"/>
      <c r="B47" s="20"/>
      <c r="C47" s="79"/>
      <c r="D47" s="20"/>
      <c r="E47" s="95"/>
      <c r="F47" s="79"/>
      <c r="G47" s="109">
        <f>SUM(G41:G46)</f>
        <v>1100</v>
      </c>
      <c r="H47" s="33"/>
      <c r="O47" s="26"/>
    </row>
    <row r="48" spans="1:15" s="4" customFormat="1" ht="15" customHeight="1" thickBot="1">
      <c r="A48" s="36"/>
      <c r="B48" s="37"/>
      <c r="C48" s="80"/>
      <c r="D48" s="37"/>
      <c r="E48" s="96"/>
      <c r="F48" s="80"/>
      <c r="G48" s="110"/>
      <c r="H48" s="38"/>
      <c r="O48" s="26"/>
    </row>
    <row r="49" spans="1:15" s="4" customFormat="1" ht="15" customHeight="1" thickBot="1">
      <c r="A49" s="39" t="s">
        <v>65</v>
      </c>
      <c r="B49" s="34"/>
      <c r="C49" s="81"/>
      <c r="D49" s="34"/>
      <c r="E49" s="97"/>
      <c r="F49" s="81"/>
      <c r="G49" s="111">
        <f>G38+G47</f>
        <v>14700.053</v>
      </c>
      <c r="H49" s="35"/>
      <c r="O49" s="26"/>
    </row>
    <row r="50" spans="1:15" s="4" customFormat="1" ht="15" customHeight="1">
      <c r="A50" s="32"/>
      <c r="B50" s="20"/>
      <c r="C50" s="79"/>
      <c r="D50" s="20"/>
      <c r="E50" s="95"/>
      <c r="F50" s="79"/>
      <c r="G50" s="109"/>
      <c r="H50" s="21"/>
      <c r="O50" s="26"/>
    </row>
    <row r="51" spans="1:15" s="4" customFormat="1" ht="15" customHeight="1">
      <c r="A51" s="40" t="s">
        <v>69</v>
      </c>
      <c r="B51" s="20"/>
      <c r="C51" s="79"/>
      <c r="D51" s="20"/>
      <c r="E51" s="95"/>
      <c r="F51" s="79"/>
      <c r="G51" s="109"/>
      <c r="H51" s="21"/>
      <c r="O51" s="26"/>
    </row>
    <row r="52" spans="1:15" s="4" customFormat="1" ht="15" customHeight="1">
      <c r="A52" s="32" t="s">
        <v>36</v>
      </c>
      <c r="B52" s="20" t="s">
        <v>53</v>
      </c>
      <c r="C52" s="79">
        <v>35172</v>
      </c>
      <c r="D52" s="20" t="s">
        <v>11</v>
      </c>
      <c r="E52" s="95">
        <v>8.8749999999999996E-2</v>
      </c>
      <c r="F52" s="79">
        <v>46129</v>
      </c>
      <c r="G52" s="109">
        <v>125</v>
      </c>
      <c r="H52" s="27" t="s">
        <v>72</v>
      </c>
      <c r="O52" s="26"/>
    </row>
    <row r="53" spans="1:15" s="4" customFormat="1" ht="15" customHeight="1">
      <c r="A53" s="32" t="s">
        <v>36</v>
      </c>
      <c r="B53" s="20" t="s">
        <v>54</v>
      </c>
      <c r="C53" s="79">
        <v>35429</v>
      </c>
      <c r="D53" s="20" t="s">
        <v>11</v>
      </c>
      <c r="E53" s="95">
        <v>7.6499999999999999E-2</v>
      </c>
      <c r="F53" s="79">
        <v>48212</v>
      </c>
      <c r="G53" s="112">
        <v>150</v>
      </c>
      <c r="H53" s="27" t="s">
        <v>72</v>
      </c>
      <c r="O53" s="26"/>
    </row>
    <row r="54" spans="1:15" s="4" customFormat="1" ht="15" customHeight="1">
      <c r="A54" s="32"/>
      <c r="B54" s="20"/>
      <c r="C54" s="79"/>
      <c r="D54" s="20"/>
      <c r="E54" s="95"/>
      <c r="F54" s="91"/>
      <c r="G54" s="109">
        <f>G52+G53</f>
        <v>275</v>
      </c>
      <c r="H54" s="27"/>
      <c r="O54" s="26"/>
    </row>
    <row r="55" spans="1:15" s="4" customFormat="1" ht="15" customHeight="1" thickBot="1">
      <c r="A55" s="42"/>
      <c r="B55" s="37"/>
      <c r="C55" s="80"/>
      <c r="D55" s="37"/>
      <c r="E55" s="96"/>
      <c r="F55" s="80"/>
      <c r="G55" s="110"/>
      <c r="H55" s="43"/>
      <c r="O55" s="26"/>
    </row>
    <row r="56" spans="1:15" s="15" customFormat="1" ht="15" customHeight="1" thickBot="1">
      <c r="A56" s="39" t="s">
        <v>66</v>
      </c>
      <c r="B56" s="34"/>
      <c r="C56" s="81"/>
      <c r="D56" s="34"/>
      <c r="E56" s="97"/>
      <c r="F56" s="81"/>
      <c r="G56" s="111">
        <f>G49+G54</f>
        <v>14975.053</v>
      </c>
      <c r="H56" s="41"/>
      <c r="J56" s="2"/>
      <c r="K56" s="2"/>
      <c r="L56" s="2"/>
      <c r="M56" s="2"/>
      <c r="N56" s="2"/>
      <c r="O56" s="26"/>
    </row>
    <row r="57" spans="1:15" s="2" customFormat="1" ht="15" customHeight="1">
      <c r="A57" s="44"/>
      <c r="B57" s="45"/>
      <c r="C57" s="82"/>
      <c r="D57" s="45"/>
      <c r="E57" s="98"/>
      <c r="F57" s="82"/>
      <c r="G57" s="113"/>
      <c r="H57" s="46"/>
      <c r="J57" s="4"/>
      <c r="K57" s="4"/>
      <c r="L57" s="4"/>
      <c r="M57" s="4"/>
      <c r="N57" s="4"/>
      <c r="O57" s="26"/>
    </row>
    <row r="58" spans="1:15" s="50" customFormat="1" ht="15" customHeight="1">
      <c r="A58" s="40" t="s">
        <v>67</v>
      </c>
      <c r="B58" s="20"/>
      <c r="C58" s="79"/>
      <c r="D58" s="20"/>
      <c r="E58" s="95"/>
      <c r="F58" s="79"/>
      <c r="G58" s="109"/>
      <c r="H58" s="21"/>
      <c r="J58" s="4"/>
      <c r="K58" s="4"/>
      <c r="L58" s="4"/>
      <c r="M58" s="4"/>
      <c r="N58" s="4"/>
      <c r="O58" s="26"/>
    </row>
    <row r="59" spans="1:15" s="4" customFormat="1" ht="15" customHeight="1">
      <c r="A59" s="47" t="s">
        <v>10</v>
      </c>
      <c r="B59" s="62" t="s">
        <v>87</v>
      </c>
      <c r="C59" s="83">
        <v>41906</v>
      </c>
      <c r="D59" s="62" t="s">
        <v>11</v>
      </c>
      <c r="E59" s="99">
        <v>4.5499999999999999E-2</v>
      </c>
      <c r="F59" s="83">
        <v>42825</v>
      </c>
      <c r="G59" s="105">
        <f>118170356.96/1000000</f>
        <v>118.17035695999999</v>
      </c>
      <c r="H59" s="49" t="s">
        <v>62</v>
      </c>
      <c r="O59" s="26"/>
    </row>
    <row r="60" spans="1:15" s="15" customFormat="1" ht="15" customHeight="1">
      <c r="A60" s="47" t="s">
        <v>10</v>
      </c>
      <c r="B60" s="48" t="s">
        <v>31</v>
      </c>
      <c r="C60" s="78">
        <v>37316</v>
      </c>
      <c r="D60" s="48" t="s">
        <v>11</v>
      </c>
      <c r="E60" s="51">
        <v>3.4500000000000003E-2</v>
      </c>
      <c r="F60" s="78">
        <v>42979</v>
      </c>
      <c r="G60" s="105">
        <f>258679701/1000000</f>
        <v>258.67970100000002</v>
      </c>
      <c r="H60" s="49" t="s">
        <v>62</v>
      </c>
      <c r="J60" s="2"/>
      <c r="K60" s="2"/>
      <c r="L60" s="2"/>
      <c r="M60" s="2"/>
      <c r="N60" s="2"/>
      <c r="O60" s="26"/>
    </row>
    <row r="61" spans="1:15" s="2" customFormat="1" ht="15" customHeight="1">
      <c r="A61" s="47" t="s">
        <v>10</v>
      </c>
      <c r="B61" s="48" t="s">
        <v>64</v>
      </c>
      <c r="C61" s="78">
        <v>39326</v>
      </c>
      <c r="D61" s="48" t="s">
        <v>11</v>
      </c>
      <c r="E61" s="51" t="s">
        <v>20</v>
      </c>
      <c r="F61" s="78">
        <v>42979</v>
      </c>
      <c r="G61" s="105">
        <f>251320299/1000000</f>
        <v>251.32029900000001</v>
      </c>
      <c r="H61" s="49" t="s">
        <v>63</v>
      </c>
      <c r="J61" s="4"/>
      <c r="K61" s="4"/>
      <c r="L61" s="4"/>
      <c r="M61" s="4"/>
      <c r="N61" s="4"/>
      <c r="O61" s="26"/>
    </row>
    <row r="62" spans="1:15" s="15" customFormat="1" ht="15" customHeight="1">
      <c r="A62" s="47" t="s">
        <v>10</v>
      </c>
      <c r="B62" s="48" t="s">
        <v>25</v>
      </c>
      <c r="C62" s="78">
        <v>37591</v>
      </c>
      <c r="D62" s="48" t="s">
        <v>11</v>
      </c>
      <c r="E62" s="51">
        <v>3.1519999999999999E-2</v>
      </c>
      <c r="F62" s="78">
        <v>43070</v>
      </c>
      <c r="G62" s="105">
        <f>30688300/1000000</f>
        <v>30.688300000000002</v>
      </c>
      <c r="H62" s="49" t="s">
        <v>62</v>
      </c>
      <c r="J62" s="2"/>
      <c r="K62" s="2"/>
      <c r="L62" s="2"/>
      <c r="M62" s="2"/>
      <c r="N62" s="2"/>
      <c r="O62" s="26"/>
    </row>
    <row r="63" spans="1:15" s="2" customFormat="1" ht="15" customHeight="1">
      <c r="A63" s="47" t="s">
        <v>10</v>
      </c>
      <c r="B63" s="48" t="s">
        <v>22</v>
      </c>
      <c r="C63" s="78">
        <v>35782</v>
      </c>
      <c r="D63" s="48" t="s">
        <v>11</v>
      </c>
      <c r="E63" s="51" t="s">
        <v>20</v>
      </c>
      <c r="F63" s="78">
        <v>43070</v>
      </c>
      <c r="G63" s="105">
        <f>219311700/1000000</f>
        <v>219.3117</v>
      </c>
      <c r="H63" s="49" t="s">
        <v>63</v>
      </c>
      <c r="J63" s="4"/>
      <c r="K63" s="4"/>
      <c r="L63" s="4"/>
      <c r="M63" s="4"/>
      <c r="N63" s="4"/>
      <c r="O63" s="26"/>
    </row>
    <row r="64" spans="1:15" s="15" customFormat="1" ht="15" customHeight="1">
      <c r="A64" s="47" t="s">
        <v>10</v>
      </c>
      <c r="B64" s="48" t="s">
        <v>34</v>
      </c>
      <c r="C64" s="78">
        <v>37680</v>
      </c>
      <c r="D64" s="48" t="s">
        <v>11</v>
      </c>
      <c r="E64" s="51">
        <v>3.5499999999999997E-2</v>
      </c>
      <c r="F64" s="78">
        <v>43160</v>
      </c>
      <c r="G64" s="105">
        <f>129283343/1000000</f>
        <v>129.283343</v>
      </c>
      <c r="H64" s="49" t="s">
        <v>62</v>
      </c>
      <c r="J64" s="2"/>
      <c r="K64" s="2"/>
      <c r="L64" s="2"/>
      <c r="M64" s="2"/>
      <c r="N64" s="2"/>
      <c r="O64" s="26"/>
    </row>
    <row r="65" spans="1:15" s="2" customFormat="1" ht="15" customHeight="1">
      <c r="A65" s="47" t="s">
        <v>10</v>
      </c>
      <c r="B65" s="48" t="s">
        <v>73</v>
      </c>
      <c r="C65" s="78">
        <v>39508</v>
      </c>
      <c r="D65" s="48" t="s">
        <v>11</v>
      </c>
      <c r="E65" s="51" t="s">
        <v>20</v>
      </c>
      <c r="F65" s="78">
        <v>43160</v>
      </c>
      <c r="G65" s="105">
        <f>380716658/1000000</f>
        <v>380.716658</v>
      </c>
      <c r="H65" s="49" t="s">
        <v>63</v>
      </c>
      <c r="O65" s="26"/>
    </row>
    <row r="66" spans="1:15" s="4" customFormat="1" ht="15" customHeight="1">
      <c r="A66" s="47" t="s">
        <v>10</v>
      </c>
      <c r="B66" s="48" t="s">
        <v>88</v>
      </c>
      <c r="C66" s="78">
        <v>41906</v>
      </c>
      <c r="D66" s="48" t="s">
        <v>11</v>
      </c>
      <c r="E66" s="51">
        <v>4.2500000000000003E-2</v>
      </c>
      <c r="F66" s="78">
        <v>43373</v>
      </c>
      <c r="G66" s="105">
        <f>227737782.1/1000000</f>
        <v>227.7377821</v>
      </c>
      <c r="H66" s="49" t="s">
        <v>62</v>
      </c>
      <c r="J66" s="2"/>
      <c r="K66" s="2"/>
      <c r="L66" s="2"/>
      <c r="M66" s="2"/>
      <c r="N66" s="2"/>
    </row>
    <row r="67" spans="1:15" s="4" customFormat="1" ht="15" customHeight="1">
      <c r="A67" s="47" t="s">
        <v>10</v>
      </c>
      <c r="B67" s="48" t="s">
        <v>57</v>
      </c>
      <c r="C67" s="78">
        <v>38384</v>
      </c>
      <c r="D67" s="48" t="s">
        <v>11</v>
      </c>
      <c r="E67" s="51">
        <v>3.1099999999999999E-2</v>
      </c>
      <c r="F67" s="78">
        <v>43862</v>
      </c>
      <c r="G67" s="105">
        <f>167696675/1000000</f>
        <v>167.696675</v>
      </c>
      <c r="H67" s="49" t="s">
        <v>62</v>
      </c>
      <c r="J67" s="2"/>
      <c r="K67" s="2"/>
      <c r="L67" s="2"/>
      <c r="M67" s="2"/>
      <c r="N67" s="2"/>
    </row>
    <row r="68" spans="1:15" s="4" customFormat="1" ht="15" customHeight="1">
      <c r="A68" s="47" t="s">
        <v>10</v>
      </c>
      <c r="B68" s="48" t="s">
        <v>56</v>
      </c>
      <c r="C68" s="78">
        <v>36536</v>
      </c>
      <c r="D68" s="48" t="s">
        <v>11</v>
      </c>
      <c r="E68" s="51" t="s">
        <v>20</v>
      </c>
      <c r="F68" s="78">
        <v>43862</v>
      </c>
      <c r="G68" s="105">
        <f>232303325/1000000</f>
        <v>232.303325</v>
      </c>
      <c r="H68" s="49" t="s">
        <v>63</v>
      </c>
      <c r="J68" s="2"/>
      <c r="K68" s="2"/>
      <c r="L68" s="2"/>
      <c r="M68" s="2"/>
      <c r="N68" s="2"/>
    </row>
    <row r="69" spans="1:15" s="4" customFormat="1" ht="15" customHeight="1">
      <c r="A69" s="47" t="s">
        <v>10</v>
      </c>
      <c r="B69" s="62" t="s">
        <v>28</v>
      </c>
      <c r="C69" s="83">
        <v>36861</v>
      </c>
      <c r="D69" s="62" t="s">
        <v>11</v>
      </c>
      <c r="E69" s="99">
        <v>4.1300000000000003E-2</v>
      </c>
      <c r="F69" s="83">
        <v>44166</v>
      </c>
      <c r="G69" s="105">
        <v>200</v>
      </c>
      <c r="H69" s="49" t="s">
        <v>62</v>
      </c>
      <c r="J69" s="2"/>
      <c r="K69" s="2"/>
      <c r="L69" s="2"/>
      <c r="M69" s="2"/>
      <c r="N69" s="2"/>
    </row>
    <row r="70" spans="1:15" s="4" customFormat="1" ht="15" customHeight="1">
      <c r="A70" s="47" t="s">
        <v>10</v>
      </c>
      <c r="B70" s="62" t="s">
        <v>86</v>
      </c>
      <c r="C70" s="83">
        <v>41906</v>
      </c>
      <c r="D70" s="62" t="s">
        <v>11</v>
      </c>
      <c r="E70" s="99">
        <v>2.7640000000000001E-2</v>
      </c>
      <c r="F70" s="83">
        <v>44286</v>
      </c>
      <c r="G70" s="105">
        <v>218.5</v>
      </c>
      <c r="H70" s="49" t="s">
        <v>62</v>
      </c>
      <c r="J70" s="2"/>
      <c r="K70" s="2" t="s">
        <v>95</v>
      </c>
      <c r="L70" s="2"/>
      <c r="M70" s="2"/>
      <c r="N70" s="2"/>
    </row>
    <row r="71" spans="1:15" s="4" customFormat="1" ht="15" customHeight="1">
      <c r="A71" s="47" t="s">
        <v>10</v>
      </c>
      <c r="B71" s="62" t="s">
        <v>99</v>
      </c>
      <c r="C71" s="83">
        <v>42460</v>
      </c>
      <c r="D71" s="62" t="s">
        <v>11</v>
      </c>
      <c r="E71" s="99" t="s">
        <v>20</v>
      </c>
      <c r="F71" s="83">
        <v>44286</v>
      </c>
      <c r="G71" s="105">
        <v>44.7</v>
      </c>
      <c r="H71" s="49" t="s">
        <v>62</v>
      </c>
      <c r="J71" s="2"/>
      <c r="K71" s="2"/>
      <c r="L71" s="2"/>
      <c r="M71" s="2"/>
      <c r="N71" s="2"/>
    </row>
    <row r="72" spans="1:15" s="4" customFormat="1" ht="15" customHeight="1">
      <c r="A72" s="47" t="s">
        <v>10</v>
      </c>
      <c r="B72" s="62" t="s">
        <v>58</v>
      </c>
      <c r="C72" s="83">
        <v>36980</v>
      </c>
      <c r="D72" s="62" t="s">
        <v>11</v>
      </c>
      <c r="E72" s="99">
        <v>2.8000000000000001E-2</v>
      </c>
      <c r="F72" s="83">
        <v>44317</v>
      </c>
      <c r="G72" s="105">
        <v>124.633</v>
      </c>
      <c r="H72" s="49" t="s">
        <v>62</v>
      </c>
      <c r="J72" s="2"/>
      <c r="K72" s="2"/>
      <c r="L72" s="2"/>
      <c r="M72" s="2"/>
      <c r="N72" s="2"/>
    </row>
    <row r="73" spans="1:15" s="50" customFormat="1" ht="15" customHeight="1">
      <c r="A73" s="47" t="s">
        <v>10</v>
      </c>
      <c r="B73" s="62" t="s">
        <v>59</v>
      </c>
      <c r="C73" s="83">
        <v>38838</v>
      </c>
      <c r="D73" s="62" t="s">
        <v>11</v>
      </c>
      <c r="E73" s="99" t="s">
        <v>20</v>
      </c>
      <c r="F73" s="83">
        <v>44317</v>
      </c>
      <c r="G73" s="105">
        <v>225.36600000000001</v>
      </c>
      <c r="H73" s="49" t="s">
        <v>63</v>
      </c>
      <c r="J73" s="4"/>
      <c r="K73" s="4"/>
      <c r="L73" s="4"/>
      <c r="M73" s="4"/>
      <c r="N73" s="4"/>
      <c r="O73" s="26"/>
    </row>
    <row r="74" spans="1:15" s="4" customFormat="1" ht="15" customHeight="1">
      <c r="A74" s="47" t="s">
        <v>10</v>
      </c>
      <c r="B74" s="48" t="s">
        <v>60</v>
      </c>
      <c r="C74" s="78">
        <v>37060</v>
      </c>
      <c r="D74" s="48" t="s">
        <v>11</v>
      </c>
      <c r="E74" s="51">
        <v>2.75E-2</v>
      </c>
      <c r="F74" s="78">
        <v>44409</v>
      </c>
      <c r="G74" s="105">
        <v>148.69999999999999</v>
      </c>
      <c r="H74" s="49" t="s">
        <v>62</v>
      </c>
      <c r="O74" s="26"/>
    </row>
    <row r="75" spans="1:15" s="50" customFormat="1" ht="15" customHeight="1">
      <c r="A75" s="47" t="s">
        <v>10</v>
      </c>
      <c r="B75" s="48" t="s">
        <v>77</v>
      </c>
      <c r="C75" s="78">
        <v>40756</v>
      </c>
      <c r="D75" s="48" t="s">
        <v>11</v>
      </c>
      <c r="E75" s="51" t="s">
        <v>20</v>
      </c>
      <c r="F75" s="78">
        <v>44409</v>
      </c>
      <c r="G75" s="105">
        <v>201.3</v>
      </c>
      <c r="H75" s="49" t="s">
        <v>78</v>
      </c>
      <c r="J75" s="70"/>
      <c r="K75" s="4"/>
      <c r="L75" s="4"/>
      <c r="M75" s="4"/>
      <c r="N75" s="4"/>
      <c r="O75" s="26"/>
    </row>
    <row r="76" spans="1:15" s="4" customFormat="1" ht="15" customHeight="1">
      <c r="A76" s="47" t="s">
        <v>10</v>
      </c>
      <c r="B76" s="48" t="s">
        <v>55</v>
      </c>
      <c r="C76" s="78">
        <v>39022</v>
      </c>
      <c r="D76" s="48" t="s">
        <v>11</v>
      </c>
      <c r="E76" s="51">
        <v>3.0190000000000002E-2</v>
      </c>
      <c r="F76" s="78">
        <v>44501</v>
      </c>
      <c r="G76" s="105">
        <v>87.8</v>
      </c>
      <c r="H76" s="49" t="s">
        <v>62</v>
      </c>
      <c r="K76" s="2"/>
      <c r="L76" s="2"/>
      <c r="M76" s="2"/>
      <c r="N76" s="2"/>
    </row>
    <row r="77" spans="1:15" s="2" customFormat="1" ht="15" customHeight="1">
      <c r="A77" s="47" t="s">
        <v>10</v>
      </c>
      <c r="B77" s="48" t="s">
        <v>19</v>
      </c>
      <c r="C77" s="78">
        <v>35359</v>
      </c>
      <c r="D77" s="48" t="s">
        <v>11</v>
      </c>
      <c r="E77" s="51" t="s">
        <v>20</v>
      </c>
      <c r="F77" s="78">
        <v>44501</v>
      </c>
      <c r="G77" s="105">
        <v>112.2</v>
      </c>
      <c r="H77" s="49" t="s">
        <v>63</v>
      </c>
      <c r="J77" s="4"/>
      <c r="K77" s="4"/>
      <c r="L77" s="4"/>
      <c r="M77" s="4"/>
      <c r="N77" s="4"/>
      <c r="O77" s="26"/>
    </row>
    <row r="78" spans="1:15" s="2" customFormat="1" ht="15" customHeight="1">
      <c r="A78" s="47" t="s">
        <v>10</v>
      </c>
      <c r="B78" s="62" t="s">
        <v>76</v>
      </c>
      <c r="C78" s="83">
        <v>40729</v>
      </c>
      <c r="D78" s="62" t="s">
        <v>11</v>
      </c>
      <c r="E78" s="99">
        <v>2.954E-2</v>
      </c>
      <c r="F78" s="83">
        <v>44561</v>
      </c>
      <c r="G78" s="105">
        <v>568.6</v>
      </c>
      <c r="H78" s="49" t="s">
        <v>62</v>
      </c>
      <c r="J78" s="4"/>
      <c r="K78" s="4"/>
      <c r="L78" s="4"/>
      <c r="M78" s="4"/>
      <c r="N78" s="4"/>
      <c r="O78" s="26"/>
    </row>
    <row r="79" spans="1:15" s="4" customFormat="1" ht="15" customHeight="1" thickBot="1">
      <c r="A79" s="71" t="s">
        <v>10</v>
      </c>
      <c r="B79" s="117" t="s">
        <v>101</v>
      </c>
      <c r="C79" s="118">
        <v>42735</v>
      </c>
      <c r="D79" s="117" t="s">
        <v>11</v>
      </c>
      <c r="E79" s="119" t="s">
        <v>20</v>
      </c>
      <c r="F79" s="118">
        <v>44561</v>
      </c>
      <c r="G79" s="120">
        <v>56.4</v>
      </c>
      <c r="H79" s="72" t="s">
        <v>62</v>
      </c>
    </row>
    <row r="80" spans="1:15" s="4" customFormat="1" ht="15" customHeight="1" thickBot="1">
      <c r="A80" s="39" t="s">
        <v>68</v>
      </c>
      <c r="B80" s="34"/>
      <c r="C80" s="81"/>
      <c r="D80" s="34"/>
      <c r="E80" s="97"/>
      <c r="F80" s="81"/>
      <c r="G80" s="111">
        <f>SUM(G59:G79)</f>
        <v>4004.1071400599994</v>
      </c>
      <c r="H80" s="41"/>
    </row>
    <row r="81" spans="1:14" s="4" customFormat="1" ht="15" customHeight="1">
      <c r="A81" s="2"/>
      <c r="B81" s="2"/>
      <c r="C81" s="84"/>
      <c r="D81" s="2"/>
      <c r="E81" s="116"/>
      <c r="F81" s="84"/>
      <c r="G81" s="31"/>
      <c r="H81" s="2"/>
    </row>
    <row r="82" spans="1:14" s="4" customFormat="1" ht="15" customHeight="1">
      <c r="A82" s="2"/>
      <c r="B82" s="2"/>
      <c r="C82" s="84"/>
      <c r="D82" s="2"/>
      <c r="E82" s="116"/>
      <c r="F82" s="84"/>
      <c r="G82" s="31"/>
      <c r="H82" s="2"/>
    </row>
    <row r="83" spans="1:14" s="4" customFormat="1" ht="15" customHeight="1">
      <c r="A83" s="2"/>
      <c r="B83" s="2"/>
      <c r="C83" s="84"/>
      <c r="D83" s="2"/>
      <c r="E83" s="116"/>
      <c r="F83" s="84"/>
      <c r="G83" s="31"/>
      <c r="H83" s="2"/>
      <c r="J83" s="2"/>
      <c r="K83" s="2"/>
      <c r="L83" s="2"/>
      <c r="M83" s="2"/>
      <c r="N83" s="2"/>
    </row>
    <row r="84" spans="1:14" s="2" customFormat="1" ht="15" customHeight="1">
      <c r="C84" s="84"/>
      <c r="E84" s="116"/>
      <c r="F84" s="84"/>
      <c r="G84" s="31"/>
    </row>
    <row r="85" spans="1:14" s="2" customFormat="1" ht="15" customHeight="1">
      <c r="C85" s="85"/>
      <c r="E85" s="116"/>
      <c r="F85" s="84"/>
      <c r="G85" s="31"/>
    </row>
    <row r="86" spans="1:14" s="2" customFormat="1" ht="15" customHeight="1">
      <c r="C86" s="86"/>
      <c r="D86"/>
      <c r="E86" s="114"/>
      <c r="F86" s="86"/>
      <c r="G86" s="100"/>
      <c r="H86"/>
    </row>
    <row r="87" spans="1:14" s="2" customFormat="1" ht="15" customHeight="1">
      <c r="C87" s="84"/>
      <c r="E87" s="116"/>
      <c r="F87" s="84"/>
      <c r="G87" s="31"/>
    </row>
    <row r="88" spans="1:14" s="2" customFormat="1" ht="15" customHeight="1">
      <c r="C88" s="84"/>
      <c r="E88" s="116"/>
      <c r="F88" s="84"/>
      <c r="G88" s="31"/>
    </row>
    <row r="89" spans="1:14" s="2" customFormat="1" ht="15" customHeight="1">
      <c r="C89" s="84"/>
      <c r="E89" s="116"/>
      <c r="F89" s="84"/>
      <c r="G89" s="31"/>
    </row>
    <row r="90" spans="1:14" s="2" customFormat="1" ht="15" customHeight="1">
      <c r="C90" s="84"/>
      <c r="E90" s="116"/>
      <c r="F90" s="84"/>
      <c r="G90" s="31"/>
    </row>
    <row r="91" spans="1:14" s="2" customFormat="1" ht="15" customHeight="1">
      <c r="C91" s="85"/>
      <c r="E91" s="116"/>
      <c r="F91" s="84"/>
      <c r="G91" s="31"/>
    </row>
    <row r="92" spans="1:14" s="2" customFormat="1" ht="15" customHeight="1">
      <c r="C92" s="85"/>
      <c r="E92" s="116"/>
      <c r="F92" s="84"/>
      <c r="G92" s="31"/>
    </row>
    <row r="93" spans="1:14" s="2" customFormat="1" ht="15" customHeight="1">
      <c r="C93" s="85"/>
      <c r="E93" s="116"/>
      <c r="F93" s="84"/>
      <c r="G93" s="31"/>
    </row>
    <row r="94" spans="1:14" s="2" customFormat="1" ht="15" customHeight="1">
      <c r="C94" s="85"/>
      <c r="E94" s="116"/>
      <c r="F94" s="84"/>
      <c r="G94" s="31"/>
    </row>
    <row r="95" spans="1:14" s="2" customFormat="1" ht="15" customHeight="1">
      <c r="C95" s="85"/>
      <c r="E95" s="116"/>
      <c r="F95" s="84"/>
      <c r="G95" s="31"/>
    </row>
    <row r="96" spans="1:14" s="2" customFormat="1" ht="15" customHeight="1">
      <c r="C96" s="85"/>
      <c r="E96" s="116"/>
      <c r="F96" s="84"/>
      <c r="G96" s="31"/>
    </row>
    <row r="97" spans="3:9" s="2" customFormat="1" ht="15" customHeight="1">
      <c r="C97" s="85"/>
      <c r="E97" s="116"/>
      <c r="F97" s="84"/>
      <c r="G97" s="31"/>
      <c r="I97"/>
    </row>
    <row r="98" spans="3:9" s="2" customFormat="1" ht="15" customHeight="1">
      <c r="C98" s="85"/>
      <c r="E98" s="116"/>
      <c r="F98" s="84"/>
      <c r="G98" s="31"/>
    </row>
    <row r="99" spans="3:9" s="2" customFormat="1" ht="15" customHeight="1">
      <c r="C99" s="85"/>
      <c r="E99" s="116"/>
      <c r="F99" s="84"/>
      <c r="G99" s="31"/>
    </row>
    <row r="100" spans="3:9" s="2" customFormat="1" ht="15" customHeight="1">
      <c r="C100" s="85"/>
      <c r="E100" s="116"/>
      <c r="F100" s="84"/>
      <c r="G100" s="31"/>
    </row>
    <row r="101" spans="3:9" s="2" customFormat="1" ht="15" customHeight="1">
      <c r="C101" s="85"/>
      <c r="E101" s="116"/>
      <c r="F101" s="84"/>
      <c r="G101" s="31"/>
    </row>
    <row r="102" spans="3:9" s="2" customFormat="1" ht="15" customHeight="1">
      <c r="C102" s="85"/>
      <c r="E102" s="116"/>
      <c r="F102" s="84"/>
      <c r="G102" s="31"/>
    </row>
    <row r="103" spans="3:9" s="2" customFormat="1" ht="15" customHeight="1">
      <c r="C103" s="85"/>
      <c r="E103" s="116"/>
      <c r="F103" s="84"/>
      <c r="G103" s="31"/>
    </row>
    <row r="104" spans="3:9" s="2" customFormat="1" ht="15" customHeight="1">
      <c r="C104" s="85"/>
      <c r="E104" s="116"/>
      <c r="F104" s="84"/>
      <c r="G104" s="31"/>
    </row>
    <row r="105" spans="3:9" s="2" customFormat="1" ht="15" customHeight="1">
      <c r="C105" s="85"/>
      <c r="E105" s="116"/>
      <c r="F105" s="84"/>
      <c r="G105" s="31"/>
    </row>
    <row r="106" spans="3:9" s="2" customFormat="1" ht="15" customHeight="1">
      <c r="C106" s="85"/>
      <c r="E106" s="116"/>
      <c r="F106" s="84"/>
      <c r="G106" s="31"/>
    </row>
    <row r="107" spans="3:9" s="2" customFormat="1" ht="15" customHeight="1">
      <c r="C107" s="85"/>
      <c r="E107" s="116"/>
      <c r="F107" s="84"/>
      <c r="G107" s="31"/>
    </row>
    <row r="108" spans="3:9" s="2" customFormat="1" ht="15" customHeight="1">
      <c r="C108" s="85"/>
      <c r="E108" s="116"/>
      <c r="F108" s="84"/>
      <c r="G108" s="31"/>
    </row>
    <row r="109" spans="3:9" s="2" customFormat="1" ht="15" customHeight="1">
      <c r="C109" s="85"/>
      <c r="E109" s="116"/>
      <c r="F109" s="84"/>
      <c r="G109" s="31"/>
    </row>
    <row r="110" spans="3:9" s="2" customFormat="1" ht="15" customHeight="1">
      <c r="C110" s="85"/>
      <c r="E110" s="116"/>
      <c r="F110" s="84"/>
      <c r="G110" s="31"/>
    </row>
    <row r="111" spans="3:9" s="2" customFormat="1" ht="15" customHeight="1">
      <c r="C111" s="85"/>
      <c r="E111" s="116"/>
      <c r="F111" s="84"/>
      <c r="G111" s="31"/>
    </row>
    <row r="112" spans="3:9" s="2" customFormat="1" ht="15" customHeight="1">
      <c r="C112" s="85"/>
      <c r="E112" s="116"/>
      <c r="F112" s="84"/>
      <c r="G112" s="31"/>
    </row>
    <row r="113" spans="3:7" s="2" customFormat="1" ht="15" customHeight="1">
      <c r="C113" s="85"/>
      <c r="E113" s="116"/>
      <c r="F113" s="84"/>
      <c r="G113" s="31"/>
    </row>
    <row r="114" spans="3:7" s="2" customFormat="1" ht="15" customHeight="1">
      <c r="C114" s="85"/>
      <c r="E114" s="116"/>
      <c r="F114" s="84"/>
      <c r="G114" s="31"/>
    </row>
    <row r="115" spans="3:7" s="2" customFormat="1" ht="15" customHeight="1">
      <c r="C115" s="85"/>
      <c r="E115" s="116"/>
      <c r="F115" s="84"/>
      <c r="G115" s="31"/>
    </row>
    <row r="116" spans="3:7" s="2" customFormat="1" ht="15" customHeight="1">
      <c r="C116" s="85"/>
      <c r="E116" s="116"/>
      <c r="F116" s="84"/>
      <c r="G116" s="31"/>
    </row>
    <row r="117" spans="3:7" s="2" customFormat="1" ht="15" customHeight="1">
      <c r="C117" s="85"/>
      <c r="E117" s="116"/>
      <c r="F117" s="84"/>
      <c r="G117" s="31"/>
    </row>
    <row r="118" spans="3:7" s="2" customFormat="1" ht="15" customHeight="1">
      <c r="C118" s="85"/>
      <c r="E118" s="116"/>
      <c r="F118" s="84"/>
      <c r="G118" s="31"/>
    </row>
    <row r="119" spans="3:7" s="2" customFormat="1" ht="15" customHeight="1">
      <c r="C119" s="85"/>
      <c r="E119" s="116"/>
      <c r="F119" s="84"/>
      <c r="G119" s="31"/>
    </row>
    <row r="120" spans="3:7" s="2" customFormat="1" ht="15" customHeight="1">
      <c r="C120" s="85"/>
      <c r="E120" s="116"/>
      <c r="F120" s="84"/>
      <c r="G120" s="31"/>
    </row>
    <row r="121" spans="3:7" s="2" customFormat="1" ht="15" customHeight="1">
      <c r="C121" s="85"/>
      <c r="E121" s="116"/>
      <c r="F121" s="84"/>
      <c r="G121" s="31"/>
    </row>
    <row r="122" spans="3:7" s="2" customFormat="1" ht="15" customHeight="1">
      <c r="C122" s="85"/>
      <c r="E122" s="116"/>
      <c r="F122" s="84"/>
      <c r="G122" s="31"/>
    </row>
    <row r="123" spans="3:7" s="2" customFormat="1" ht="15" customHeight="1">
      <c r="C123" s="85"/>
      <c r="E123" s="116"/>
      <c r="F123" s="84"/>
      <c r="G123" s="31"/>
    </row>
    <row r="124" spans="3:7" s="2" customFormat="1" ht="15" customHeight="1">
      <c r="C124" s="85"/>
      <c r="E124" s="116"/>
      <c r="F124" s="84"/>
      <c r="G124" s="31"/>
    </row>
    <row r="125" spans="3:7" s="2" customFormat="1" ht="15" customHeight="1">
      <c r="C125" s="85"/>
      <c r="E125" s="116"/>
      <c r="F125" s="84"/>
      <c r="G125" s="31"/>
    </row>
    <row r="126" spans="3:7" s="2" customFormat="1" ht="15" customHeight="1">
      <c r="C126" s="85"/>
      <c r="E126" s="116"/>
      <c r="F126" s="84"/>
      <c r="G126" s="31"/>
    </row>
    <row r="127" spans="3:7" s="2" customFormat="1" ht="15" customHeight="1">
      <c r="C127" s="85"/>
      <c r="E127" s="116"/>
      <c r="F127" s="84"/>
      <c r="G127" s="31"/>
    </row>
    <row r="128" spans="3:7" s="2" customFormat="1" ht="15" customHeight="1">
      <c r="C128" s="85"/>
      <c r="E128" s="116"/>
      <c r="F128" s="84"/>
      <c r="G128" s="31"/>
    </row>
    <row r="129" spans="3:7" s="2" customFormat="1" ht="15" customHeight="1">
      <c r="C129" s="85"/>
      <c r="E129" s="116"/>
      <c r="F129" s="84"/>
      <c r="G129" s="31"/>
    </row>
    <row r="130" spans="3:7" s="2" customFormat="1" ht="15" customHeight="1">
      <c r="C130" s="85"/>
      <c r="E130" s="116"/>
      <c r="F130" s="84"/>
      <c r="G130" s="31"/>
    </row>
    <row r="131" spans="3:7" s="2" customFormat="1" ht="15" customHeight="1">
      <c r="C131" s="85"/>
      <c r="E131" s="116"/>
      <c r="F131" s="84"/>
      <c r="G131" s="31"/>
    </row>
    <row r="132" spans="3:7" s="2" customFormat="1" ht="15" customHeight="1">
      <c r="C132" s="85"/>
      <c r="E132" s="116"/>
      <c r="F132" s="84"/>
      <c r="G132" s="31"/>
    </row>
    <row r="133" spans="3:7" s="2" customFormat="1" ht="15" customHeight="1">
      <c r="C133" s="85"/>
      <c r="E133" s="116"/>
      <c r="F133" s="84"/>
      <c r="G133" s="31"/>
    </row>
    <row r="134" spans="3:7" s="2" customFormat="1" ht="15" customHeight="1">
      <c r="C134" s="85"/>
      <c r="E134" s="116"/>
      <c r="F134" s="84"/>
      <c r="G134" s="31"/>
    </row>
    <row r="135" spans="3:7" s="2" customFormat="1" ht="15" customHeight="1">
      <c r="C135" s="85"/>
      <c r="E135" s="116"/>
      <c r="F135" s="84"/>
      <c r="G135" s="31"/>
    </row>
    <row r="136" spans="3:7" s="2" customFormat="1" ht="15" customHeight="1">
      <c r="C136" s="85"/>
      <c r="E136" s="116"/>
      <c r="F136" s="84"/>
      <c r="G136" s="31"/>
    </row>
    <row r="137" spans="3:7" s="2" customFormat="1" ht="15" customHeight="1">
      <c r="C137" s="85"/>
      <c r="E137" s="116"/>
      <c r="F137" s="84"/>
      <c r="G137" s="31"/>
    </row>
    <row r="138" spans="3:7" s="2" customFormat="1" ht="15" customHeight="1">
      <c r="C138" s="85"/>
      <c r="E138" s="116"/>
      <c r="F138" s="84"/>
      <c r="G138" s="31"/>
    </row>
    <row r="139" spans="3:7" s="2" customFormat="1" ht="15" customHeight="1">
      <c r="C139" s="85"/>
      <c r="E139" s="116"/>
      <c r="F139" s="84"/>
      <c r="G139" s="31"/>
    </row>
    <row r="140" spans="3:7" s="2" customFormat="1" ht="15" customHeight="1">
      <c r="C140" s="85"/>
      <c r="E140" s="116"/>
      <c r="F140" s="84"/>
      <c r="G140" s="31"/>
    </row>
    <row r="141" spans="3:7" s="2" customFormat="1" ht="15" customHeight="1">
      <c r="C141" s="85"/>
      <c r="E141" s="116"/>
      <c r="F141" s="84"/>
      <c r="G141" s="31"/>
    </row>
    <row r="142" spans="3:7" s="2" customFormat="1" ht="15" customHeight="1">
      <c r="C142" s="85"/>
      <c r="E142" s="116"/>
      <c r="F142" s="84"/>
      <c r="G142" s="31"/>
    </row>
    <row r="143" spans="3:7" s="2" customFormat="1" ht="15" customHeight="1">
      <c r="C143" s="85"/>
      <c r="E143" s="116"/>
      <c r="F143" s="84"/>
      <c r="G143" s="31"/>
    </row>
    <row r="144" spans="3:7" s="2" customFormat="1" ht="15" customHeight="1">
      <c r="C144" s="85"/>
      <c r="E144" s="116"/>
      <c r="F144" s="84"/>
      <c r="G144" s="31"/>
    </row>
    <row r="145" spans="3:7" s="2" customFormat="1" ht="15" customHeight="1">
      <c r="C145" s="85"/>
      <c r="E145" s="116"/>
      <c r="F145" s="84"/>
      <c r="G145" s="31"/>
    </row>
    <row r="146" spans="3:7" s="2" customFormat="1" ht="15" customHeight="1">
      <c r="C146" s="85"/>
      <c r="E146" s="116"/>
      <c r="F146" s="84"/>
      <c r="G146" s="31"/>
    </row>
    <row r="147" spans="3:7" s="2" customFormat="1" ht="15" customHeight="1">
      <c r="C147" s="85"/>
      <c r="E147" s="116"/>
      <c r="F147" s="84"/>
      <c r="G147" s="31"/>
    </row>
    <row r="148" spans="3:7" s="2" customFormat="1" ht="15" customHeight="1">
      <c r="C148" s="85"/>
      <c r="E148" s="116"/>
      <c r="F148" s="84"/>
      <c r="G148" s="31"/>
    </row>
    <row r="149" spans="3:7" s="2" customFormat="1" ht="15" customHeight="1">
      <c r="C149" s="85"/>
      <c r="E149" s="116"/>
      <c r="F149" s="84"/>
      <c r="G149" s="31"/>
    </row>
    <row r="150" spans="3:7" s="2" customFormat="1" ht="15" customHeight="1">
      <c r="C150" s="85"/>
      <c r="E150" s="116"/>
      <c r="F150" s="84"/>
      <c r="G150" s="31"/>
    </row>
    <row r="151" spans="3:7" s="2" customFormat="1" ht="15" customHeight="1">
      <c r="C151" s="85"/>
      <c r="E151" s="116"/>
      <c r="F151" s="84"/>
      <c r="G151" s="31"/>
    </row>
    <row r="152" spans="3:7" s="2" customFormat="1" ht="15" customHeight="1">
      <c r="C152" s="85"/>
      <c r="E152" s="116"/>
      <c r="F152" s="84"/>
      <c r="G152" s="31"/>
    </row>
    <row r="153" spans="3:7" s="2" customFormat="1" ht="15" customHeight="1">
      <c r="C153" s="85"/>
      <c r="E153" s="116"/>
      <c r="F153" s="84"/>
      <c r="G153" s="31"/>
    </row>
    <row r="154" spans="3:7" s="2" customFormat="1" ht="15" customHeight="1">
      <c r="C154" s="85"/>
      <c r="E154" s="116"/>
      <c r="F154" s="84"/>
      <c r="G154" s="31"/>
    </row>
    <row r="155" spans="3:7" s="2" customFormat="1" ht="15" customHeight="1">
      <c r="C155" s="85"/>
      <c r="E155" s="116"/>
      <c r="F155" s="84"/>
      <c r="G155" s="31"/>
    </row>
    <row r="156" spans="3:7" s="2" customFormat="1" ht="15" customHeight="1">
      <c r="C156" s="85"/>
      <c r="E156" s="116"/>
      <c r="F156" s="84"/>
      <c r="G156" s="31"/>
    </row>
    <row r="157" spans="3:7" s="2" customFormat="1" ht="15" customHeight="1">
      <c r="C157" s="85"/>
      <c r="E157" s="116"/>
      <c r="F157" s="84"/>
      <c r="G157" s="31"/>
    </row>
    <row r="158" spans="3:7" s="2" customFormat="1" ht="15" customHeight="1">
      <c r="C158" s="85"/>
      <c r="E158" s="116"/>
      <c r="F158" s="84"/>
      <c r="G158" s="31"/>
    </row>
    <row r="159" spans="3:7" s="2" customFormat="1" ht="15" customHeight="1">
      <c r="C159" s="85"/>
      <c r="E159" s="116"/>
      <c r="F159" s="84"/>
      <c r="G159" s="31"/>
    </row>
    <row r="160" spans="3:7" s="2" customFormat="1" ht="15" customHeight="1">
      <c r="C160" s="85"/>
      <c r="E160" s="116"/>
      <c r="F160" s="84"/>
      <c r="G160" s="31"/>
    </row>
    <row r="161" spans="3:7" s="2" customFormat="1" ht="15" customHeight="1">
      <c r="C161" s="85"/>
      <c r="E161" s="116"/>
      <c r="F161" s="84"/>
      <c r="G161" s="31"/>
    </row>
    <row r="162" spans="3:7" s="2" customFormat="1" ht="15" customHeight="1">
      <c r="C162" s="85"/>
      <c r="E162" s="116"/>
      <c r="F162" s="84"/>
      <c r="G162" s="31"/>
    </row>
    <row r="163" spans="3:7" s="2" customFormat="1" ht="15" customHeight="1">
      <c r="C163" s="85"/>
      <c r="E163" s="116"/>
      <c r="F163" s="84"/>
      <c r="G163" s="31"/>
    </row>
    <row r="164" spans="3:7" s="2" customFormat="1" ht="15" customHeight="1">
      <c r="C164" s="85"/>
      <c r="E164" s="116"/>
      <c r="F164" s="84"/>
      <c r="G164" s="31"/>
    </row>
    <row r="165" spans="3:7" s="2" customFormat="1" ht="15" customHeight="1">
      <c r="C165" s="85"/>
      <c r="E165" s="116"/>
      <c r="F165" s="84"/>
      <c r="G165" s="31"/>
    </row>
    <row r="166" spans="3:7" s="2" customFormat="1" ht="15" customHeight="1">
      <c r="C166" s="85"/>
      <c r="E166" s="116"/>
      <c r="F166" s="84"/>
      <c r="G166" s="31"/>
    </row>
    <row r="167" spans="3:7" s="2" customFormat="1" ht="15" customHeight="1">
      <c r="C167" s="85"/>
      <c r="E167" s="116"/>
      <c r="F167" s="84"/>
      <c r="G167" s="31"/>
    </row>
    <row r="168" spans="3:7" s="2" customFormat="1" ht="15" customHeight="1">
      <c r="C168" s="85"/>
      <c r="E168" s="116"/>
      <c r="F168" s="84"/>
      <c r="G168" s="31"/>
    </row>
    <row r="169" spans="3:7" s="2" customFormat="1" ht="15" customHeight="1">
      <c r="C169" s="85"/>
      <c r="E169" s="116"/>
      <c r="F169" s="84"/>
      <c r="G169" s="31"/>
    </row>
    <row r="170" spans="3:7" s="2" customFormat="1" ht="15" customHeight="1">
      <c r="C170" s="85"/>
      <c r="E170" s="116"/>
      <c r="F170" s="84"/>
      <c r="G170" s="31"/>
    </row>
    <row r="171" spans="3:7" s="2" customFormat="1" ht="15" customHeight="1">
      <c r="C171" s="85"/>
      <c r="E171" s="116"/>
      <c r="F171" s="84"/>
      <c r="G171" s="31"/>
    </row>
    <row r="172" spans="3:7" s="2" customFormat="1" ht="15" customHeight="1">
      <c r="C172" s="85"/>
      <c r="E172" s="116"/>
      <c r="F172" s="84"/>
      <c r="G172" s="31"/>
    </row>
    <row r="173" spans="3:7" s="2" customFormat="1" ht="15" customHeight="1">
      <c r="C173" s="85"/>
      <c r="E173" s="116"/>
      <c r="F173" s="84"/>
      <c r="G173" s="31"/>
    </row>
    <row r="174" spans="3:7" s="2" customFormat="1" ht="15" customHeight="1">
      <c r="C174" s="85"/>
      <c r="E174" s="116"/>
      <c r="F174" s="84"/>
      <c r="G174" s="31"/>
    </row>
    <row r="175" spans="3:7" s="2" customFormat="1" ht="15" customHeight="1">
      <c r="C175" s="85"/>
      <c r="E175" s="116"/>
      <c r="F175" s="84"/>
      <c r="G175" s="31"/>
    </row>
    <row r="176" spans="3:7" s="2" customFormat="1" ht="15" customHeight="1">
      <c r="C176" s="85"/>
      <c r="E176" s="116"/>
      <c r="F176" s="84"/>
      <c r="G176" s="31"/>
    </row>
    <row r="177" spans="3:7" s="2" customFormat="1" ht="15" customHeight="1">
      <c r="C177" s="85"/>
      <c r="E177" s="116"/>
      <c r="F177" s="84"/>
      <c r="G177" s="31"/>
    </row>
    <row r="178" spans="3:7" s="2" customFormat="1" ht="15" customHeight="1">
      <c r="C178" s="85"/>
      <c r="E178" s="116"/>
      <c r="F178" s="84"/>
      <c r="G178" s="31"/>
    </row>
    <row r="179" spans="3:7" s="2" customFormat="1" ht="15" customHeight="1">
      <c r="C179" s="85"/>
      <c r="E179" s="116"/>
      <c r="F179" s="84"/>
      <c r="G179" s="31"/>
    </row>
    <row r="180" spans="3:7" s="2" customFormat="1" ht="15" customHeight="1">
      <c r="C180" s="85"/>
      <c r="E180" s="116"/>
      <c r="F180" s="84"/>
      <c r="G180" s="31"/>
    </row>
    <row r="181" spans="3:7" s="2" customFormat="1" ht="15" customHeight="1">
      <c r="C181" s="85"/>
      <c r="E181" s="116"/>
      <c r="F181" s="84"/>
      <c r="G181" s="31"/>
    </row>
    <row r="182" spans="3:7" s="2" customFormat="1" ht="15" customHeight="1">
      <c r="C182" s="85"/>
      <c r="E182" s="116"/>
      <c r="F182" s="84"/>
      <c r="G182" s="31"/>
    </row>
    <row r="183" spans="3:7" s="2" customFormat="1" ht="15" customHeight="1">
      <c r="C183" s="85"/>
      <c r="E183" s="116"/>
      <c r="F183" s="84"/>
      <c r="G183" s="31"/>
    </row>
    <row r="184" spans="3:7" s="2" customFormat="1" ht="15" customHeight="1">
      <c r="C184" s="85"/>
      <c r="E184" s="116"/>
      <c r="F184" s="84"/>
      <c r="G184" s="31"/>
    </row>
    <row r="185" spans="3:7" s="2" customFormat="1" ht="15" customHeight="1">
      <c r="C185" s="85"/>
      <c r="E185" s="116"/>
      <c r="F185" s="84"/>
      <c r="G185" s="31"/>
    </row>
    <row r="186" spans="3:7" s="2" customFormat="1" ht="15" customHeight="1">
      <c r="C186" s="85"/>
      <c r="E186" s="116"/>
      <c r="F186" s="84"/>
      <c r="G186" s="31"/>
    </row>
    <row r="187" spans="3:7" s="2" customFormat="1" ht="15" customHeight="1">
      <c r="C187" s="85"/>
      <c r="E187" s="116"/>
      <c r="F187" s="84"/>
      <c r="G187" s="31"/>
    </row>
    <row r="188" spans="3:7" s="2" customFormat="1" ht="15" customHeight="1">
      <c r="C188" s="85"/>
      <c r="E188" s="116"/>
      <c r="F188" s="84"/>
      <c r="G188" s="31"/>
    </row>
    <row r="189" spans="3:7" s="2" customFormat="1" ht="15" customHeight="1">
      <c r="C189" s="85"/>
      <c r="E189" s="116"/>
      <c r="F189" s="84"/>
      <c r="G189" s="31"/>
    </row>
    <row r="190" spans="3:7" s="2" customFormat="1" ht="15" customHeight="1">
      <c r="C190" s="85"/>
      <c r="E190" s="116"/>
      <c r="F190" s="84"/>
      <c r="G190" s="31"/>
    </row>
    <row r="191" spans="3:7" s="2" customFormat="1" ht="15" customHeight="1">
      <c r="C191" s="85"/>
      <c r="E191" s="116"/>
      <c r="F191" s="84"/>
      <c r="G191" s="31"/>
    </row>
    <row r="192" spans="3:7" s="2" customFormat="1" ht="15" customHeight="1">
      <c r="C192" s="85"/>
      <c r="E192" s="116"/>
      <c r="F192" s="84"/>
      <c r="G192" s="31"/>
    </row>
    <row r="193" spans="3:14" s="2" customFormat="1" ht="15" customHeight="1">
      <c r="C193" s="85"/>
      <c r="E193" s="116"/>
      <c r="F193" s="84"/>
      <c r="G193" s="31"/>
    </row>
    <row r="194" spans="3:14" s="2" customFormat="1" ht="15" customHeight="1">
      <c r="C194" s="85"/>
      <c r="E194" s="116"/>
      <c r="F194" s="84"/>
      <c r="G194" s="31"/>
    </row>
    <row r="195" spans="3:14" s="2" customFormat="1" ht="15" customHeight="1">
      <c r="C195" s="85"/>
      <c r="E195" s="116"/>
      <c r="F195" s="84"/>
      <c r="G195" s="31"/>
    </row>
    <row r="196" spans="3:14" s="2" customFormat="1" ht="15" customHeight="1">
      <c r="C196" s="85"/>
      <c r="E196" s="116"/>
      <c r="F196" s="84"/>
      <c r="G196" s="31"/>
    </row>
    <row r="197" spans="3:14" s="2" customFormat="1" ht="15" customHeight="1">
      <c r="C197" s="85"/>
      <c r="E197" s="116"/>
      <c r="F197" s="84"/>
      <c r="G197" s="31"/>
    </row>
    <row r="198" spans="3:14" s="2" customFormat="1" ht="15" customHeight="1">
      <c r="C198" s="85"/>
      <c r="E198" s="116"/>
      <c r="F198" s="84"/>
      <c r="G198" s="31"/>
      <c r="J198"/>
      <c r="K198"/>
      <c r="L198"/>
      <c r="M198"/>
      <c r="N198"/>
    </row>
    <row r="199" spans="3:14" s="2" customFormat="1" ht="15" customHeight="1">
      <c r="C199" s="85"/>
      <c r="E199" s="116"/>
      <c r="F199" s="84"/>
      <c r="G199" s="31"/>
      <c r="J199"/>
      <c r="K199"/>
      <c r="L199"/>
      <c r="M199"/>
      <c r="N199"/>
    </row>
    <row r="200" spans="3:14" s="2" customFormat="1" ht="15" customHeight="1">
      <c r="C200" s="85"/>
      <c r="E200" s="116"/>
      <c r="F200" s="84"/>
      <c r="G200" s="31"/>
      <c r="J200"/>
      <c r="K200"/>
      <c r="L200"/>
      <c r="M200"/>
      <c r="N200"/>
    </row>
    <row r="201" spans="3:14" s="2" customFormat="1" ht="15" customHeight="1">
      <c r="C201" s="85"/>
      <c r="E201" s="116"/>
      <c r="F201" s="84"/>
      <c r="G201" s="31"/>
      <c r="J201"/>
      <c r="K201"/>
      <c r="L201"/>
      <c r="M201"/>
      <c r="N201"/>
    </row>
    <row r="202" spans="3:14" s="2" customFormat="1" ht="15" customHeight="1">
      <c r="C202" s="85"/>
      <c r="E202" s="116"/>
      <c r="F202" s="84"/>
      <c r="G202" s="31"/>
      <c r="J202"/>
      <c r="K202"/>
      <c r="L202"/>
      <c r="M202"/>
      <c r="N202"/>
    </row>
    <row r="203" spans="3:14" s="2" customFormat="1" ht="15" customHeight="1">
      <c r="C203" s="85"/>
      <c r="E203" s="116"/>
      <c r="F203" s="84"/>
      <c r="G203" s="31"/>
      <c r="J203"/>
      <c r="K203"/>
      <c r="L203"/>
      <c r="M203"/>
      <c r="N203"/>
    </row>
    <row r="204" spans="3:14" s="2" customFormat="1" ht="15" customHeight="1">
      <c r="C204" s="85"/>
      <c r="E204" s="116"/>
      <c r="F204" s="84"/>
      <c r="G204" s="31"/>
      <c r="J204"/>
      <c r="K204"/>
      <c r="L204"/>
      <c r="M204"/>
      <c r="N204"/>
    </row>
    <row r="205" spans="3:14" s="2" customFormat="1" ht="15" customHeight="1">
      <c r="C205" s="85"/>
      <c r="E205" s="116"/>
      <c r="F205" s="84"/>
      <c r="G205" s="31"/>
      <c r="J205"/>
      <c r="K205"/>
      <c r="L205"/>
      <c r="M205"/>
      <c r="N205"/>
    </row>
    <row r="206" spans="3:14" s="2" customFormat="1" ht="15" customHeight="1">
      <c r="C206" s="85"/>
      <c r="E206" s="116"/>
      <c r="F206" s="84"/>
      <c r="G206" s="31"/>
      <c r="J206"/>
      <c r="K206"/>
      <c r="L206"/>
      <c r="M206"/>
      <c r="N206"/>
    </row>
    <row r="207" spans="3:14" s="2" customFormat="1" ht="15" customHeight="1">
      <c r="C207" s="85"/>
      <c r="E207" s="116"/>
      <c r="F207" s="84"/>
      <c r="G207" s="31"/>
      <c r="J207"/>
      <c r="K207"/>
      <c r="L207"/>
      <c r="M207"/>
      <c r="N207"/>
    </row>
    <row r="208" spans="3:14" s="2" customFormat="1" ht="15" customHeight="1">
      <c r="C208" s="85"/>
      <c r="E208" s="116"/>
      <c r="F208" s="84"/>
      <c r="G208" s="31"/>
      <c r="J208"/>
      <c r="K208"/>
      <c r="L208"/>
      <c r="M208"/>
      <c r="N208"/>
    </row>
    <row r="209" spans="3:15" s="2" customFormat="1" ht="15" customHeight="1">
      <c r="C209" s="85"/>
      <c r="E209" s="116"/>
      <c r="F209" s="84"/>
      <c r="G209" s="31"/>
      <c r="J209"/>
      <c r="K209"/>
      <c r="L209"/>
      <c r="M209"/>
      <c r="N209"/>
    </row>
    <row r="210" spans="3:15" s="2" customFormat="1" ht="15" customHeight="1">
      <c r="C210" s="85"/>
      <c r="E210" s="116"/>
      <c r="F210" s="84"/>
      <c r="G210" s="31"/>
      <c r="J210"/>
      <c r="K210"/>
      <c r="L210"/>
      <c r="M210"/>
      <c r="N210"/>
    </row>
    <row r="211" spans="3:15" s="2" customFormat="1" ht="15" customHeight="1">
      <c r="C211" s="85"/>
      <c r="E211" s="116"/>
      <c r="F211" s="84"/>
      <c r="G211" s="31"/>
      <c r="J211"/>
      <c r="K211"/>
      <c r="L211"/>
      <c r="M211"/>
      <c r="N211"/>
    </row>
    <row r="212" spans="3:15" s="2" customFormat="1" ht="15" customHeight="1">
      <c r="C212" s="85"/>
      <c r="E212" s="116"/>
      <c r="F212" s="84"/>
      <c r="G212" s="31"/>
      <c r="J212"/>
      <c r="K212"/>
      <c r="L212"/>
      <c r="M212"/>
      <c r="N212"/>
    </row>
    <row r="213" spans="3:15" s="2" customFormat="1" ht="15" customHeight="1">
      <c r="C213" s="85"/>
      <c r="E213" s="116"/>
      <c r="F213" s="84"/>
      <c r="G213" s="31"/>
      <c r="J213"/>
      <c r="K213"/>
      <c r="L213"/>
      <c r="M213"/>
      <c r="N213"/>
    </row>
    <row r="214" spans="3:15" s="2" customFormat="1" ht="15" customHeight="1">
      <c r="C214" s="85"/>
      <c r="E214" s="116"/>
      <c r="F214" s="84"/>
      <c r="G214" s="31"/>
      <c r="J214"/>
      <c r="K214"/>
      <c r="L214"/>
      <c r="M214"/>
      <c r="N214"/>
    </row>
    <row r="215" spans="3:15" s="2" customFormat="1" ht="15" customHeight="1">
      <c r="C215" s="85"/>
      <c r="E215" s="116"/>
      <c r="F215" s="84"/>
      <c r="G215" s="31"/>
      <c r="J215"/>
      <c r="K215"/>
      <c r="L215"/>
      <c r="M215"/>
      <c r="N215"/>
    </row>
    <row r="216" spans="3:15" s="2" customFormat="1" ht="15" customHeight="1">
      <c r="C216" s="85"/>
      <c r="E216" s="116"/>
      <c r="F216" s="84"/>
      <c r="G216" s="31"/>
      <c r="J216"/>
      <c r="K216"/>
      <c r="L216"/>
      <c r="M216"/>
      <c r="N216"/>
    </row>
    <row r="217" spans="3:15" s="2" customFormat="1" ht="15" customHeight="1">
      <c r="C217" s="85"/>
      <c r="E217" s="116"/>
      <c r="F217" s="84"/>
      <c r="G217" s="31"/>
      <c r="J217"/>
      <c r="K217"/>
      <c r="L217"/>
      <c r="M217"/>
      <c r="N217"/>
    </row>
    <row r="218" spans="3:15" s="2" customFormat="1" ht="15" customHeight="1">
      <c r="C218" s="85"/>
      <c r="E218" s="116"/>
      <c r="F218" s="84"/>
      <c r="G218" s="31"/>
      <c r="J218"/>
      <c r="K218"/>
      <c r="L218"/>
      <c r="M218"/>
      <c r="N218"/>
    </row>
    <row r="219" spans="3:15" s="2" customFormat="1" ht="15" customHeight="1">
      <c r="C219" s="85"/>
      <c r="E219" s="116"/>
      <c r="F219" s="84"/>
      <c r="G219" s="31"/>
      <c r="J219"/>
      <c r="K219"/>
      <c r="L219"/>
      <c r="M219"/>
      <c r="N219"/>
      <c r="O219"/>
    </row>
    <row r="220" spans="3:15" s="2" customFormat="1" ht="15" customHeight="1">
      <c r="C220" s="85"/>
      <c r="E220" s="116"/>
      <c r="F220" s="84"/>
      <c r="G220" s="31"/>
      <c r="J220"/>
      <c r="K220"/>
      <c r="L220"/>
      <c r="M220"/>
      <c r="N220"/>
      <c r="O220"/>
    </row>
    <row r="221" spans="3:15" s="2" customFormat="1" ht="15" customHeight="1">
      <c r="C221" s="85"/>
      <c r="E221" s="116"/>
      <c r="F221" s="84"/>
      <c r="G221" s="31"/>
      <c r="J221"/>
      <c r="K221"/>
      <c r="L221"/>
      <c r="M221"/>
      <c r="N221"/>
      <c r="O221"/>
    </row>
    <row r="222" spans="3:15" s="2" customFormat="1" ht="15" customHeight="1">
      <c r="C222" s="85"/>
      <c r="E222" s="116"/>
      <c r="F222" s="84"/>
      <c r="G222" s="31"/>
      <c r="J222"/>
      <c r="K222"/>
      <c r="L222"/>
      <c r="M222"/>
      <c r="N222"/>
      <c r="O222"/>
    </row>
    <row r="223" spans="3:15" ht="15" customHeight="1"/>
    <row r="224" spans="3:15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04" top="0.39370078740157499" bottom="0.39370078740157499" header="0.511811023622047" footer="0.511811023622047"/>
  <pageSetup scale="46" orientation="landscape" r:id="rId1"/>
  <headerFooter alignWithMargins="0">
    <oddFooter>&amp;RBCE and Bell Canada Debt Schedule - as at December 31, 2016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522926A5-C01F-45C9-A9FA-07EFD3A0E008}"/>
</file>

<file path=customXml/itemProps2.xml><?xml version="1.0" encoding="utf-8"?>
<ds:datastoreItem xmlns:ds="http://schemas.openxmlformats.org/officeDocument/2006/customXml" ds:itemID="{B8D57E4A-AEB7-474C-87CE-F6378DF12793}"/>
</file>

<file path=customXml/itemProps3.xml><?xml version="1.0" encoding="utf-8"?>
<ds:datastoreItem xmlns:ds="http://schemas.openxmlformats.org/officeDocument/2006/customXml" ds:itemID="{BCB461B9-10F7-4725-ADC4-7C07D4D25B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Dec. 31 2016</vt:lpstr>
    </vt:vector>
  </TitlesOfParts>
  <Company>Bell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richard.bengian</dc:creator>
  <cp:lastModifiedBy>lyne.roy</cp:lastModifiedBy>
  <cp:lastPrinted>2017-01-11T16:15:49Z</cp:lastPrinted>
  <dcterms:created xsi:type="dcterms:W3CDTF">2005-08-08T18:26:33Z</dcterms:created>
  <dcterms:modified xsi:type="dcterms:W3CDTF">2017-01-11T22:12:51Z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